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24226"/>
  <mc:AlternateContent xmlns:mc="http://schemas.openxmlformats.org/markup-compatibility/2006">
    <mc:Choice Requires="x15">
      <x15ac:absPath xmlns:x15ac="http://schemas.microsoft.com/office/spreadsheetml/2010/11/ac" url="C:\Users\I.Petrauskiene\OneDrive - EIMIN\Darbalaukis\Final_Kurti technologinius įrankius\Įsakymas\"/>
    </mc:Choice>
  </mc:AlternateContent>
  <xr:revisionPtr revIDLastSave="0" documentId="13_ncr:1_{23D28292-58C1-46BD-BE19-BEA1E82B9B6A}" xr6:coauthVersionLast="47" xr6:coauthVersionMax="47" xr10:uidLastSave="{00000000-0000-0000-0000-000000000000}"/>
  <bookViews>
    <workbookView xWindow="-108" yWindow="-108" windowWidth="23256" windowHeight="12456" tabRatio="592" xr2:uid="{00000000-000D-0000-FFFF-FFFF00000000}"/>
  </bookViews>
  <sheets>
    <sheet name="Pažyma biudžetinėms  " sheetId="27" r:id="rId1"/>
    <sheet name="Pazyma kitos (nebiudžetinės) " sheetId="33" r:id="rId2"/>
    <sheet name="Atostogų išmokų FN" sheetId="1" state="hidden" r:id="rId3"/>
    <sheet name="Papild.poilsio d. išmokų FN " sheetId="6" state="hidden" r:id="rId4"/>
  </sheets>
  <definedNames>
    <definedName name="_xlnm._FilterDatabase" localSheetId="1" hidden="1">'Pazyma kitos (nebiudžetinės) '!$B$12:$Y$12</definedName>
    <definedName name="_xlnm._FilterDatabase" localSheetId="0" hidden="1">'Pažyma biudžetinėms  '!$B$17:$V$31</definedName>
    <definedName name="_xlnm.Print_Area" localSheetId="0">'Pažyma biudžetinėms  '!$A$6:$V$45</definedName>
  </definedNames>
  <calcPr calcId="191028" iterateDelta="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33" l="1"/>
  <c r="Q14" i="33" s="1"/>
  <c r="N16" i="33"/>
  <c r="N17" i="33"/>
  <c r="N18" i="33"/>
  <c r="N19" i="33"/>
  <c r="N20" i="33"/>
  <c r="N21" i="33"/>
  <c r="N22" i="33"/>
  <c r="N23" i="33"/>
  <c r="N24" i="33"/>
  <c r="N25" i="33"/>
  <c r="N26" i="33"/>
  <c r="N27" i="33"/>
  <c r="N28" i="33"/>
  <c r="N29" i="33"/>
  <c r="N30" i="33"/>
  <c r="M21" i="27"/>
  <c r="M22" i="27"/>
  <c r="M23" i="27"/>
  <c r="M24" i="27"/>
  <c r="M25" i="27"/>
  <c r="M26" i="27"/>
  <c r="M27" i="27"/>
  <c r="M28" i="27"/>
  <c r="M29" i="27"/>
  <c r="M30" i="27"/>
  <c r="M31" i="27"/>
  <c r="K20" i="27"/>
  <c r="J20" i="27"/>
  <c r="K19" i="27"/>
  <c r="M19" i="27" s="1"/>
  <c r="M20" i="27" l="1"/>
  <c r="N21" i="27"/>
  <c r="N22" i="27"/>
  <c r="N23" i="27"/>
  <c r="N24" i="27"/>
  <c r="N25" i="27"/>
  <c r="N26" i="27"/>
  <c r="N27" i="27"/>
  <c r="N28" i="27"/>
  <c r="N29" i="27"/>
  <c r="N31" i="27"/>
  <c r="J18" i="27"/>
  <c r="M18" i="27" s="1"/>
  <c r="R18" i="27"/>
  <c r="N18" i="27" l="1"/>
  <c r="N20" i="27"/>
  <c r="N30" i="27"/>
  <c r="K15" i="33" l="1"/>
  <c r="K13" i="33"/>
  <c r="R22" i="27"/>
  <c r="R23" i="27"/>
  <c r="R24" i="27"/>
  <c r="R25" i="27"/>
  <c r="R26" i="27"/>
  <c r="R27" i="27"/>
  <c r="R28" i="27"/>
  <c r="R29" i="27"/>
  <c r="R30" i="27"/>
  <c r="R31" i="27"/>
  <c r="N19" i="27"/>
  <c r="N15" i="33" l="1"/>
  <c r="Q15" i="33" s="1"/>
  <c r="L13" i="33"/>
  <c r="I12" i="27"/>
  <c r="N13" i="33" l="1"/>
  <c r="Q13" i="33" s="1"/>
  <c r="O22" i="27"/>
  <c r="O27" i="27"/>
  <c r="O23" i="27"/>
  <c r="O18" i="27"/>
  <c r="O29" i="27"/>
  <c r="O19" i="27"/>
  <c r="O26" i="27"/>
  <c r="O20" i="27"/>
  <c r="O31" i="27"/>
  <c r="O21" i="27"/>
  <c r="O28" i="27"/>
  <c r="O24" i="27"/>
  <c r="O30" i="27"/>
  <c r="O25" i="27"/>
  <c r="O31" i="33"/>
  <c r="L31" i="33"/>
  <c r="J31" i="33"/>
  <c r="U30" i="33"/>
  <c r="U29" i="33"/>
  <c r="U28" i="33"/>
  <c r="U27" i="33"/>
  <c r="U26" i="33"/>
  <c r="U25" i="33"/>
  <c r="U24" i="33"/>
  <c r="U23" i="33"/>
  <c r="U22" i="33"/>
  <c r="U21" i="33"/>
  <c r="U20" i="33"/>
  <c r="U19" i="33"/>
  <c r="U18" i="33"/>
  <c r="U17" i="33"/>
  <c r="U16" i="33"/>
  <c r="U15" i="33"/>
  <c r="U14" i="33"/>
  <c r="U13" i="33"/>
  <c r="J7" i="33"/>
  <c r="R13" i="33" s="1"/>
  <c r="S18" i="27" l="1"/>
  <c r="T18" i="27" s="1"/>
  <c r="U18" i="27" s="1"/>
  <c r="K31" i="33"/>
  <c r="R14" i="33"/>
  <c r="V14" i="33" s="1"/>
  <c r="W14" i="33" s="1"/>
  <c r="X14" i="33" s="1"/>
  <c r="Q16" i="33"/>
  <c r="Q17" i="33"/>
  <c r="Q18" i="33"/>
  <c r="Q19" i="33"/>
  <c r="R20" i="33"/>
  <c r="R21" i="33"/>
  <c r="V21" i="33" s="1"/>
  <c r="W21" i="33" s="1"/>
  <c r="X21" i="33" s="1"/>
  <c r="R22" i="33"/>
  <c r="V22" i="33" s="1"/>
  <c r="W22" i="33" s="1"/>
  <c r="X22" i="33" s="1"/>
  <c r="Q23" i="33"/>
  <c r="Q24" i="33"/>
  <c r="Q25" i="33"/>
  <c r="R26" i="33"/>
  <c r="V26" i="33" s="1"/>
  <c r="W26" i="33" s="1"/>
  <c r="X26" i="33" s="1"/>
  <c r="Q27" i="33"/>
  <c r="Q28" i="33"/>
  <c r="Q29" i="33"/>
  <c r="R30" i="33"/>
  <c r="V30" i="33" s="1"/>
  <c r="W30" i="33" s="1"/>
  <c r="X30" i="33" s="1"/>
  <c r="V20" i="33" l="1"/>
  <c r="W20" i="33" s="1"/>
  <c r="X20" i="33" s="1"/>
  <c r="R17" i="33"/>
  <c r="R23" i="33"/>
  <c r="V23" i="33" s="1"/>
  <c r="W23" i="33" s="1"/>
  <c r="X23" i="33" s="1"/>
  <c r="R27" i="33"/>
  <c r="R19" i="33"/>
  <c r="R25" i="33"/>
  <c r="R24" i="33"/>
  <c r="R18" i="33"/>
  <c r="V18" i="33" s="1"/>
  <c r="W18" i="33" s="1"/>
  <c r="X18" i="33" s="1"/>
  <c r="Q22" i="33"/>
  <c r="R16" i="33"/>
  <c r="N31" i="33"/>
  <c r="R29" i="33"/>
  <c r="V29" i="33" s="1"/>
  <c r="W29" i="33" s="1"/>
  <c r="X29" i="33" s="1"/>
  <c r="R15" i="33"/>
  <c r="V15" i="33" s="1"/>
  <c r="W15" i="33" s="1"/>
  <c r="X15" i="33" s="1"/>
  <c r="Q30" i="33"/>
  <c r="Q21" i="33"/>
  <c r="R28" i="33"/>
  <c r="Q26" i="33"/>
  <c r="Q20" i="33"/>
  <c r="V25" i="33" l="1"/>
  <c r="W25" i="33"/>
  <c r="X25" i="33" s="1"/>
  <c r="V16" i="33"/>
  <c r="W16" i="33" s="1"/>
  <c r="X16" i="33" s="1"/>
  <c r="V17" i="33"/>
  <c r="W17" i="33" s="1"/>
  <c r="X17" i="33" s="1"/>
  <c r="V13" i="33"/>
  <c r="W13" i="33" s="1"/>
  <c r="X13" i="33" s="1"/>
  <c r="V19" i="33"/>
  <c r="W19" i="33" s="1"/>
  <c r="X19" i="33" s="1"/>
  <c r="V27" i="33"/>
  <c r="W27" i="33" s="1"/>
  <c r="X27" i="33" s="1"/>
  <c r="V28" i="33"/>
  <c r="W28" i="33" s="1"/>
  <c r="X28" i="33" s="1"/>
  <c r="V24" i="33"/>
  <c r="W24" i="33" s="1"/>
  <c r="X24" i="33" s="1"/>
  <c r="R31" i="33"/>
  <c r="Q31" i="33"/>
  <c r="W31" i="33" l="1"/>
  <c r="V31" i="33"/>
  <c r="X31" i="33"/>
  <c r="R20" i="27" l="1"/>
  <c r="R21" i="27"/>
  <c r="S21" i="27" l="1"/>
  <c r="T21" i="27" s="1"/>
  <c r="U21" i="27" s="1"/>
  <c r="J32" i="27"/>
  <c r="R19" i="27" l="1"/>
  <c r="S19" i="27" s="1"/>
  <c r="K32" i="27"/>
  <c r="I32" i="27"/>
  <c r="S27" i="27" l="1"/>
  <c r="T27" i="27" s="1"/>
  <c r="U27" i="27" s="1"/>
  <c r="S31" i="27"/>
  <c r="T31" i="27" s="1"/>
  <c r="U31" i="27" s="1"/>
  <c r="S22" i="27"/>
  <c r="T22" i="27" s="1"/>
  <c r="U22" i="27" s="1"/>
  <c r="S29" i="27"/>
  <c r="T29" i="27" s="1"/>
  <c r="U29" i="27" s="1"/>
  <c r="S23" i="27"/>
  <c r="T23" i="27" s="1"/>
  <c r="U23" i="27" s="1"/>
  <c r="S26" i="27"/>
  <c r="T26" i="27" s="1"/>
  <c r="U26" i="27" s="1"/>
  <c r="S30" i="27"/>
  <c r="T30" i="27" s="1"/>
  <c r="U30" i="27" s="1"/>
  <c r="S24" i="27"/>
  <c r="T24" i="27" s="1"/>
  <c r="U24" i="27" s="1"/>
  <c r="S25" i="27"/>
  <c r="T25" i="27" s="1"/>
  <c r="U25" i="27" s="1"/>
  <c r="S20" i="27"/>
  <c r="S28" i="27"/>
  <c r="T28" i="27" s="1"/>
  <c r="U28" i="27" s="1"/>
  <c r="T19" i="27"/>
  <c r="U19" i="27" s="1"/>
  <c r="N32" i="27"/>
  <c r="M32" i="27"/>
  <c r="O32" i="27"/>
  <c r="C8" i="6"/>
  <c r="S32" i="27" l="1"/>
  <c r="T20" i="27"/>
  <c r="U20" i="27" s="1"/>
  <c r="Q8" i="6"/>
  <c r="P8" i="6"/>
  <c r="O8" i="6"/>
  <c r="N8" i="6"/>
  <c r="M8" i="6"/>
  <c r="L8" i="6"/>
  <c r="K8" i="6"/>
  <c r="J8" i="6"/>
  <c r="I8" i="6"/>
  <c r="H8" i="6"/>
  <c r="G8" i="6"/>
  <c r="F8" i="6"/>
  <c r="E8" i="6"/>
  <c r="D8" i="6"/>
  <c r="U32"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Daiva Gelumbeckienė</author>
  </authors>
  <commentList>
    <comment ref="J18" authorId="0" shapeId="0" xr:uid="{00000000-0006-0000-0000-000001000000}">
      <text>
        <r>
          <rPr>
            <b/>
            <sz val="9"/>
            <color indexed="81"/>
            <rFont val="Tahoma"/>
            <family val="2"/>
            <charset val="186"/>
          </rPr>
          <t>Author:</t>
        </r>
        <r>
          <rPr>
            <sz val="9"/>
            <color indexed="81"/>
            <rFont val="Tahoma"/>
            <family val="2"/>
            <charset val="186"/>
          </rPr>
          <t xml:space="preserve">
įrašykite taikomą koeficiento dydį x BMA</t>
        </r>
      </text>
    </comment>
  </commentList>
</comments>
</file>

<file path=xl/sharedStrings.xml><?xml version="1.0" encoding="utf-8"?>
<sst xmlns="http://schemas.openxmlformats.org/spreadsheetml/2006/main" count="154" uniqueCount="118">
  <si>
    <t>Darbo savaitės trukmė darbo dienomis</t>
  </si>
  <si>
    <t>Kasmetinių atostogų darbo dienų skaičius</t>
  </si>
  <si>
    <t>Nustatyta kasmetinių atostogų išmokų fiksuotoji norma</t>
  </si>
  <si>
    <t>Iš viso:</t>
  </si>
  <si>
    <t xml:space="preserve"> </t>
  </si>
  <si>
    <t>KASMETINIŲ ATOSTOGŲ IŠMOKŲ FIKSUOTŲJŲ NORMŲ NUSTATYMO TYRIMO ATASKAITOS</t>
  </si>
  <si>
    <t>Darbo savaitės trukmė</t>
  </si>
  <si>
    <t>5 dienų darbo savaitė</t>
  </si>
  <si>
    <t>6 dienų darbo savaitė</t>
  </si>
  <si>
    <t>3 priedas. Papildomų poilsio dienų išmokų fiksuotosios normos</t>
  </si>
  <si>
    <t>Vidutinis mėnesio darbo valandų skaičius</t>
  </si>
  <si>
    <t>Papildomų poilsio dienų išmokų fiksuotosios normos nuo tinkamų finansuoti darbo užmokesčio išlaidų, kai papildomų poilsio dienų skaičius per mėnesį yra (dienomis/valandomis):</t>
  </si>
  <si>
    <t>Bendra (5 ir 6 d.d. savaitė)</t>
  </si>
  <si>
    <t>Taikoma, kai priklauso nuo 26 iki 30 d. d. (jeigu dirbama 5 d. d. per savaitę) arba nuo 31 iki 36 d. d. (jeigu dirbama 6 d. d. per savaitę) kasmetinės atostogos</t>
  </si>
  <si>
    <t>Taikoma, kai priklauso 40 d. d. (jeigu dirbama 5 d. d. per savaitę) arba 48 d. d. (jeigu dirbama 6 d. d. per savaitę) kasmetinės atostogos</t>
  </si>
  <si>
    <t>Taikoma, kai priklauso 20 d. d. (jeigu dirbama 5 d. d. per savaitę) arba 24 d. d.  (jeigu dirbama 6 d. d. per savaitę) kasmetinės atostogos.</t>
  </si>
  <si>
    <t>Taikoma, kai priklauso nuo 21 iki 25 d. d. (jeigu dirbama 5 d. d. per savaitę)  arba nuo 25 iki 30 d. d. (jeigu dirbama 6 d. d. per savaitę) kasmetinės atostogos</t>
  </si>
  <si>
    <t>Taikoma, kai priklauso nuo 31 iki 36 d. d. (jeigu dirbama 5 d. d. per savaitę) arba  nuo 37 iki 42 d. d. (jeigu dirbama 6 d. d. per savaitę) kasmetinės atostogos</t>
  </si>
  <si>
    <t>Taikoma, kai priklauso nuo 37 iki 39 d. d. (jeigu dirbama 5 d. d. per savaitę) arba  nuo 43 iki 47 d. d. (jeigu dirbama 6 d. d. per savaitę) kasmetinės atostogos</t>
  </si>
  <si>
    <t>Taikoma, kai priklauso nuo 41 d. d. (jeigu dirbama 5 d. d. per savaitę)  arba nuo 49 d. d. (jeigu dirbama 6 d. d. per savaitę) kasmetinės atostogos</t>
  </si>
  <si>
    <t>Kasmetinių atostogų išmokų fiksuotosios normos, taikomos nuo 2017 m. liepos 1 d. darbuotojams, kuriems kasmetinės atostogos skaičiuojamos darbo dienomis</t>
  </si>
  <si>
    <t xml:space="preserve">KASMETINIŲ ATOSTOGŲ IŠMOKŲ FIKSUOTOSIOS NORMOS </t>
  </si>
  <si>
    <t xml:space="preserve">                                  Kasmetinių atostogų išmokų fiksuotosios normos nuo tinkamų finansuoti darbo užmokesčio išlaidų, kai kasmetinių atostogų darbo dienų skaičius yra:</t>
  </si>
  <si>
    <t>Fiksuotosios normos
 dydis</t>
  </si>
  <si>
    <t>FN taikymo sąlygos</t>
  </si>
  <si>
    <t>FN-05-01 – 8,63 proc.</t>
  </si>
  <si>
    <t>FN-05-02 – 10,44 proc.</t>
  </si>
  <si>
    <t>FN-05-03 – 12,35 proc.</t>
  </si>
  <si>
    <t>FN-05-04 – 14,99 proc.</t>
  </si>
  <si>
    <t>FN-05-05 – 17,25 proc.</t>
  </si>
  <si>
    <t>FN-05-06 – 18,89 proc.</t>
  </si>
  <si>
    <t>FN-05-07 – 20,02 proc.</t>
  </si>
  <si>
    <t>Biudžetinė</t>
  </si>
  <si>
    <t>Organizacijos tipas*</t>
  </si>
  <si>
    <t>Eil. Nr.</t>
  </si>
  <si>
    <t>** Taikoma politinėms partijoms, profesinėms sąjungoms, religinėms bendruomenėms ir bendrijoms.</t>
  </si>
  <si>
    <t>Neterminuota</t>
  </si>
  <si>
    <t>1.2.</t>
  </si>
  <si>
    <t>Terminuota</t>
  </si>
  <si>
    <t xml:space="preserve">Planuojamų mėn. / valandų skaičius </t>
  </si>
  <si>
    <t>Ekspertas</t>
  </si>
  <si>
    <t>1.4.</t>
  </si>
  <si>
    <t>1.2.1.</t>
  </si>
  <si>
    <t>1.4.1.</t>
  </si>
  <si>
    <t>1.</t>
  </si>
  <si>
    <t>2.</t>
  </si>
  <si>
    <t>3.</t>
  </si>
  <si>
    <t>2024</t>
  </si>
  <si>
    <t>2025</t>
  </si>
  <si>
    <t>Projekto specialistas</t>
  </si>
  <si>
    <t>Analitikas</t>
  </si>
  <si>
    <t xml:space="preserve">DU įkainio pagrindimas****
</t>
  </si>
  <si>
    <t>PAŽYMA DU VERTINIMUI</t>
  </si>
  <si>
    <t>Planuojama DU suma iš viso, Eur</t>
  </si>
  <si>
    <t>9</t>
  </si>
  <si>
    <t xml:space="preserve">Projekto poveiklės Nr. (iš PĮP) </t>
  </si>
  <si>
    <t>Veiksmo / išlaidų tipo Nr. (iš PĮP)</t>
  </si>
  <si>
    <t>* Organizacijos tipas pasirenkamas iš sąrašo. Atsižvelgiant į pasirinktą organizacijos tipą, nurodomas bendras įmokų tarifas Garantiniam fondui, Ilgalaikio darbo išmokų fondui ir Nelaimingų atsitikimų darbe ir profesinių ligų socialiniam draudimui.</t>
  </si>
  <si>
    <t>Priedai ir priemokos, Eur**</t>
  </si>
  <si>
    <t>*   Organizacijos tipas pasirenkamas iš sąrašo. Atsižvelgiant į pasirinktą organizacijos tipą, nurodomas bendras įmokų tarifas Garantiniam fondui, Ilgalaikio darbo išmokų fondui ir Nelaimingų atsitikimų darbe ir profesinių ligų socialiniam draudimui.</t>
  </si>
  <si>
    <t xml:space="preserve">https://www.lb.lt/lt/mv-ekonomikos-analize-ir-prognozes
</t>
  </si>
  <si>
    <t xml:space="preserve">https://www.e-tar.lt/portal/lt/legalAct/2d8b78b0e79411e68503b67e3b82e8bd/asr
</t>
  </si>
  <si>
    <t>https://www.e-tar.lt/portal/lt/legalAct/57268900f6ef11e89fcaa4a4a9822176/asr</t>
  </si>
  <si>
    <t>https://www.lb.lt/lt/mv-ekonomikos-analize-ir-prognozes</t>
  </si>
  <si>
    <t>Pvz.: taikomas koeficientas 9, plius kintamas priedas 20 proc., plius 30 proc. priemoka už ...... arba taikomas koef. 16, nes pareigos (IT specialistas - koeficientas 8) patenka į trūkstamų pareigybių sąrašą, ir t.t.</t>
  </si>
  <si>
    <t>*** Skaičiuojant planuojamą darbo valandos (mėnesio) įkainį gali būti įvertinamas numatomas įkainio kitimas projekto įgyvendinimo metu, remiantis Lietuvos banko interneto svetainėje lb.lt skelbiamomis naujausiomis darbo užmokesčio prognozėmis. Tačiau įgyvendinant projektą darbo užmokesčio padidėjimas turi būti pagrįstas ir visais atvejais atitikti Projektų administravimo ir finansavimo taisyklių 301.1 papunkčio reikalavimus (netaikoma einamiesiems metams):</t>
  </si>
  <si>
    <t>Jei viršija koeficientą, pateikti papildomą pagrindimą (pvz.: pareigybės įtrauktos į trūkstamų pareigybių sąrašą (nurodant profesijos pavadinimą arba kodą iš sąrašo) arba kt.)</t>
  </si>
  <si>
    <t xml:space="preserve">https://www.e-tar.lt/portal/lt/legalAct/TAR.D3ED3792F52B/asr </t>
  </si>
  <si>
    <t>Planuojamos kasmetinių atostogų sąnaudos (įskaitant darbdavio įmokas), Eur</t>
  </si>
  <si>
    <t>Planuojamas DU  įkainis be darbdavio įmokų iš viso, Eur</t>
  </si>
  <si>
    <t>Planuojamas pareiginis DU/ valandinis įkainis,  Eur</t>
  </si>
  <si>
    <t>INFORMACIJA APIE PLANUOJAMĄ DARBO UŽMOKESTĮ (DU)</t>
  </si>
  <si>
    <t>Planuojamas etatų/ darbuotojų skaičius projekte</t>
  </si>
  <si>
    <t>Planuojams DU įkainis su darbdavio  įmokomis iš viso, Eur</t>
  </si>
  <si>
    <t>pvz. darbo sutartis Nr. 2333, DU pažyma Nr. 1, .....</t>
  </si>
  <si>
    <r>
      <t>INFORMACIJA APIE PLANUOJAMĄ DARBO UŽMOKESTĮ</t>
    </r>
    <r>
      <rPr>
        <sz val="10"/>
        <rFont val="Times New Roman"/>
        <family val="1"/>
        <charset val="186"/>
      </rPr>
      <t xml:space="preserve"> </t>
    </r>
    <r>
      <rPr>
        <b/>
        <sz val="10"/>
        <rFont val="Times New Roman"/>
        <family val="1"/>
        <charset val="186"/>
      </rPr>
      <t>(DU)</t>
    </r>
    <r>
      <rPr>
        <sz val="10"/>
        <rFont val="Times New Roman"/>
        <family val="1"/>
        <charset val="186"/>
      </rPr>
      <t xml:space="preserve">             </t>
    </r>
  </si>
  <si>
    <t>14=10+11+13</t>
  </si>
  <si>
    <t xml:space="preserve">Jei įstaigoje nėra projekte numatomos pareigybės atitikmens ir istorinių duomenų, DU dydžiai turi būti pagrįsti analogiškų ar panašių pareigybių/funkcijų DU dydžiais, kurie įprastai mokami įstaigoje. </t>
  </si>
  <si>
    <t>Pareigos PĮP</t>
  </si>
  <si>
    <r>
      <t xml:space="preserve">Pareigos / Pareigybė įstaigoje, </t>
    </r>
    <r>
      <rPr>
        <sz val="10"/>
        <rFont val="Times New Roman"/>
        <family val="1"/>
        <charset val="186"/>
      </rPr>
      <t>kurios duomenimis grindžiamas įkainis</t>
    </r>
    <r>
      <rPr>
        <b/>
        <sz val="10"/>
        <rFont val="Times New Roman"/>
        <family val="1"/>
        <charset val="186"/>
      </rPr>
      <t>***</t>
    </r>
  </si>
  <si>
    <r>
      <t xml:space="preserve">Planuojamų mėn. / valandų skaičius </t>
    </r>
    <r>
      <rPr>
        <sz val="10"/>
        <rFont val="Times New Roman"/>
        <family val="1"/>
        <charset val="186"/>
      </rPr>
      <t xml:space="preserve">(palikti taikomą) </t>
    </r>
  </si>
  <si>
    <r>
      <t xml:space="preserve">Planuojamas pareiginis DU/ valandinis įkainis,  Eur </t>
    </r>
    <r>
      <rPr>
        <sz val="10"/>
        <rFont val="Times New Roman"/>
        <family val="1"/>
        <charset val="186"/>
      </rPr>
      <t xml:space="preserve">(palikti taikomą) </t>
    </r>
  </si>
  <si>
    <t>20=15+19</t>
  </si>
  <si>
    <r>
      <t xml:space="preserve">Planuojamas DU įkainis iš viso, Eur </t>
    </r>
    <r>
      <rPr>
        <sz val="10"/>
        <rFont val="Times New Roman"/>
        <family val="1"/>
        <charset val="186"/>
      </rPr>
      <t>(su darbdavio įmokomis ir kasm. atost. )</t>
    </r>
  </si>
  <si>
    <r>
      <t xml:space="preserve">Planuojamos kasmetinių atostogų sąnaudos </t>
    </r>
    <r>
      <rPr>
        <sz val="10"/>
        <rFont val="Times New Roman"/>
        <family val="1"/>
        <charset val="186"/>
      </rPr>
      <t>(įskaitant darbdavio įmokas</t>
    </r>
    <r>
      <rPr>
        <b/>
        <sz val="10"/>
        <rFont val="Times New Roman"/>
        <family val="1"/>
        <charset val="186"/>
      </rPr>
      <t>), Eur</t>
    </r>
  </si>
  <si>
    <r>
      <t>Planuojams DU įkainis, Eur  (</t>
    </r>
    <r>
      <rPr>
        <sz val="10"/>
        <rFont val="Times New Roman"/>
        <family val="1"/>
        <charset val="186"/>
      </rPr>
      <t>su darbdavio  įmokomis</t>
    </r>
    <r>
      <rPr>
        <b/>
        <sz val="10"/>
        <rFont val="Times New Roman"/>
        <family val="1"/>
        <charset val="186"/>
      </rPr>
      <t>)</t>
    </r>
  </si>
  <si>
    <r>
      <t xml:space="preserve">Darbo sutarties tipas </t>
    </r>
    <r>
      <rPr>
        <sz val="10"/>
        <rFont val="Times New Roman"/>
        <family val="1"/>
        <charset val="186"/>
      </rPr>
      <t>(nuo tipo priklauso įmokos tarifas Nedarbo socialiniam draudimui)</t>
    </r>
  </si>
  <si>
    <t>8</t>
  </si>
  <si>
    <t>13=9+10+12</t>
  </si>
  <si>
    <t>19=14+18</t>
  </si>
  <si>
    <t>20=5*8*19</t>
  </si>
  <si>
    <t>Inžinierius</t>
  </si>
  <si>
    <t xml:space="preserve"> Specialistas</t>
  </si>
  <si>
    <t>https://osp.stat.gov.lt/statistiniu-rodikliu-analize?indicator=S3R0049#/  valandinis bruto</t>
  </si>
  <si>
    <t>https://osp.stat.gov.lt/statistiniu-rodikliu-analize?indicator=S3R0050#/  mėnesinis bruto</t>
  </si>
  <si>
    <r>
      <t>Darbo sutarties tipas</t>
    </r>
    <r>
      <rPr>
        <sz val="10"/>
        <rFont val="Times New Roman"/>
        <family val="1"/>
        <charset val="186"/>
      </rPr>
      <t xml:space="preserve"> (nuo tipo priklauso įmokos tarifas Nedarbo socialiniam draudimui)</t>
    </r>
  </si>
  <si>
    <r>
      <t>Metai, už kuriuos planuojamas DU (</t>
    </r>
    <r>
      <rPr>
        <sz val="10"/>
        <rFont val="Times New Roman"/>
        <family val="1"/>
        <charset val="186"/>
      </rPr>
      <t>pildoma, jei taikomas padidėjimas)</t>
    </r>
  </si>
  <si>
    <r>
      <t>Padidėjimas, proc.</t>
    </r>
    <r>
      <rPr>
        <sz val="10"/>
        <rFont val="Times New Roman"/>
        <family val="1"/>
        <charset val="186"/>
      </rPr>
      <t xml:space="preserve"> (jei taikoma)</t>
    </r>
    <r>
      <rPr>
        <b/>
        <sz val="10"/>
        <rFont val="Times New Roman"/>
        <family val="1"/>
        <charset val="186"/>
      </rPr>
      <t>***</t>
    </r>
  </si>
  <si>
    <r>
      <t>Padidėjimo suma, Eur</t>
    </r>
    <r>
      <rPr>
        <sz val="10"/>
        <rFont val="Times New Roman"/>
        <family val="1"/>
        <charset val="186"/>
      </rPr>
      <t xml:space="preserve"> (jei taikoma)</t>
    </r>
  </si>
  <si>
    <t>21=6*9*20</t>
  </si>
  <si>
    <t>Kitos organizacijos**</t>
  </si>
  <si>
    <t>Priedai ir priemokos, Eur****</t>
  </si>
  <si>
    <t>***** Skaičiuojant planuojamą darbo valandos (mėnesio) įkainį gali būti įvertinamas numatomas įkainio kitimas projekto įgyvendinimo metu, remiantis Lietuvos banko interneto svetainėje lb.lt skelbiamomis naujausiomis darbo užmokesčio prognozėmis. Tačiau įgyvendinant projektą darbo užmokesčio padidėjimas turi būti pagrįstas ir visais atvejais atitikti Projektų administravimo ir finansavimo taisyklių (Taisyklių) 301.1 papunkčio reikalavimus (netaikoma ein. metams):</t>
  </si>
  <si>
    <r>
      <t xml:space="preserve">Padidėjimas, proc. </t>
    </r>
    <r>
      <rPr>
        <sz val="10"/>
        <rFont val="Times New Roman"/>
        <family val="1"/>
        <charset val="186"/>
      </rPr>
      <t xml:space="preserve"> (jei taikoma) </t>
    </r>
    <r>
      <rPr>
        <b/>
        <sz val="10"/>
        <rFont val="Times New Roman"/>
        <family val="1"/>
        <charset val="186"/>
      </rPr>
      <t>*****</t>
    </r>
  </si>
  <si>
    <r>
      <t xml:space="preserve">Padidėjimo suma, Eur </t>
    </r>
    <r>
      <rPr>
        <sz val="10"/>
        <rFont val="Times New Roman"/>
        <family val="1"/>
        <charset val="186"/>
      </rPr>
      <t>(jei taikoma)</t>
    </r>
  </si>
  <si>
    <t xml:space="preserve">DU įkainio pagrindimas******
</t>
  </si>
  <si>
    <t>Valstybės tarnautojas, taikoma 20 proc. priemoka  nuo pareiginio DU , vadovaujantis .... (kai įdarbinamas valstybės tarnautojas, įrašykite taikomą koeficiento dydį x BMA x priemokos proc.)</t>
  </si>
  <si>
    <t>2021–2030 metų Lietuvos Respublikos ekonomikos ir inovacijų ministerijos valstybės skaitmeninimo plėtros programos pažangos priemonės Nr. 05-002-01-07-08 „Kurti technologinius sprendimus ir įrankius, leidžiančius saugiai ir patogiai naudotis paslaugomis“ veiklos „Viešųjų institucijų teikiamų elektroninių paslaugų brandos lygio kėlimas“ projektų finansavimo sąlygų aprašo 
4 priedas</t>
  </si>
  <si>
    <r>
      <t xml:space="preserve">Pareiškėjo / jungtinio projekto pareiškėjo / projekto partnerio pavadinimas </t>
    </r>
    <r>
      <rPr>
        <sz val="10"/>
        <rFont val="Times New Roman"/>
        <family val="1"/>
        <charset val="186"/>
      </rPr>
      <t>(</t>
    </r>
    <r>
      <rPr>
        <u/>
        <sz val="10"/>
        <rFont val="Times New Roman"/>
        <family val="1"/>
        <charset val="186"/>
      </rPr>
      <t>partneriai pildo atskiras lenteles, kiek patnerių, tiek lentelių</t>
    </r>
    <r>
      <rPr>
        <sz val="10"/>
        <rFont val="Times New Roman"/>
        <family val="1"/>
        <charset val="186"/>
      </rPr>
      <t>)</t>
    </r>
  </si>
  <si>
    <t>Pildomi tik balti laukai pagal PĮP.</t>
  </si>
  <si>
    <r>
      <t xml:space="preserve">Pareiškėjo / jungtinio projekto pareiškėjo / projekto partnerio pavadinimas </t>
    </r>
    <r>
      <rPr>
        <sz val="10"/>
        <rFont val="Times New Roman"/>
        <family val="1"/>
        <charset val="186"/>
      </rPr>
      <t>(partneriai pildo atskiras lenteles, kiek patnerių, tiek lentelių)</t>
    </r>
  </si>
  <si>
    <t xml:space="preserve">****** Pagal Taisyklių 301.1 p. darbo užmokesčio išlaidos yra tinkamos finansuoti, jei jų dydis atitinka įprastą projekto vykdytojo, partnerio arba JP projekto vykdytojo darbo užmokesčio praktiką atitinkamos kategorijos pareigoms arba pagal taikomą nacionalinę teisę, kolektyvines sutartis ar oficialią statistiką. DU įkainio pagrindimui pateikti darbo užmokesčio dydį pagrindžiančius dokumentus (pvz.: nuasmenintas darbo sutartis, kurios sudarytos ne šiam projektui, o bendrai įstaigos praktikoje;  įstaigos DU priskaitymo ir išmokėjimo žiniaraščius 3–12 mėn. (kuriuose matytųsi pareigos, dirbtas laikas, priskaitytas DU, priedai ir priemokos (jei taikoma); kt.). Biudžete numatytų išlaidų dydis turi neviršyti įprastai įstaigoje mokamo darbo užmokesčio dydžių tam tikrai pareigybei.
</t>
  </si>
  <si>
    <t>*** Analogiškos arba tos pačios pareigos ir (ar) funkcijos įstaigoje. Jei įstaigoje nėra projekte numatomos pareigybės atitikmens ir istorinių duomenų, darbo užmokesčio dydis gali būti pagrįstas, remiantis oficialiosios statistikos portale (Rodiklių duomenų bazė) Valstybės duomenų agentūros skelbiamais naujausiais statistiniais darbuotojų vidutinio darbo užmokesčio duomenimis.</t>
  </si>
  <si>
    <t>****  Planuojamas priedas ar priemoka turi atitikti  Rekomendacijų dėl projektų išlaidų atitikties Europos Sąjungos fondų reikalavimų  9.5 p. nurodytus tinkamų finansuoti išlaidų reikalavimus.</t>
  </si>
  <si>
    <t xml:space="preserve">**** Biudžetinių įstaigų atvejais – pagrįsti, ar suplanuotoms pareigybėms nustatytas darbo užmokesčio dydis atitinka LR valstybės ir savivaldybių įstaigų darbuotojų darbo apmokėjimo ir komisijos narių atlygio darbą įstatyme ar kt.
</t>
  </si>
  <si>
    <r>
      <t xml:space="preserve">Metai, už kuriuos planuojamas DU </t>
    </r>
    <r>
      <rPr>
        <sz val="10"/>
        <rFont val="Times New Roman"/>
        <family val="1"/>
        <charset val="186"/>
      </rPr>
      <t>(pildoma, jei taikomas padidėjimas)</t>
    </r>
  </si>
  <si>
    <t>**  Jei mokamas priedas ar priemoka, nurodyti pagrindą bei pakomentuoti, už ką konkrečiai (išskyrus netinkamas išlaidas, nurodytas Rekomendacijų dėl projektų išlaidų atitikties Europos Sąjungos fondų reikalavimų  9.5 p.).  Jei projekte įdarbinami valstybės tarnautojai, nurodyti taikomą priemokos dydį, kuris turėtų neviršyti LR valstybės tarnybos įstatyme numatytų dydžių.</t>
  </si>
  <si>
    <t>Planuojamas etatų / darbuotojų skaičius projekte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</si>
</sst>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30" x14ac:knownFonts="1">
    <font>
      <sz val="9"/>
      <color theme="1"/>
      <name val="Calibri"/>
      <family val="2"/>
      <charset val="186"/>
    </font>
    <font>
      <b/>
      <sz val="9"/>
      <color theme="1"/>
      <name val="Calibri"/>
      <family val="2"/>
      <charset val="186"/>
    </font>
    <font>
      <sz val="10"/>
      <name val="Arial"/>
      <family val="2"/>
      <charset val="186"/>
    </font>
    <font>
      <sz val="12"/>
      <name val="Times New Roman"/>
      <family val="1"/>
      <charset val="186"/>
    </font>
    <font>
      <b/>
      <sz val="12"/>
      <name val="Times New Roman"/>
      <family val="1"/>
      <charset val="186"/>
    </font>
    <font>
      <sz val="11"/>
      <name val="Times New Roman"/>
      <family val="1"/>
      <charset val="186"/>
    </font>
    <font>
      <sz val="10"/>
      <name val="Times New Roman"/>
      <family val="1"/>
      <charset val="186"/>
    </font>
    <font>
      <b/>
      <sz val="10"/>
      <name val="Times New Roman"/>
      <family val="1"/>
      <charset val="186"/>
    </font>
    <font>
      <b/>
      <sz val="9"/>
      <name val="Times New Roman"/>
      <family val="1"/>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9"/>
      <color rgb="FFFF0000"/>
      <name val="Calibri"/>
      <family val="2"/>
      <charset val="186"/>
    </font>
    <font>
      <b/>
      <sz val="10"/>
      <color theme="1"/>
      <name val="Calibri"/>
      <family val="2"/>
      <charset val="186"/>
      <scheme val="minor"/>
    </font>
    <font>
      <sz val="9"/>
      <color indexed="8"/>
      <name val="Times New Roman"/>
      <family val="1"/>
      <charset val="186"/>
    </font>
    <font>
      <sz val="10"/>
      <color theme="1"/>
      <name val="Calibri"/>
      <family val="2"/>
      <charset val="186"/>
      <scheme val="minor"/>
    </font>
    <font>
      <sz val="10"/>
      <color theme="0"/>
      <name val="Times New Roman"/>
      <family val="1"/>
      <charset val="186"/>
    </font>
    <font>
      <sz val="8"/>
      <name val="Calibri"/>
      <family val="2"/>
      <charset val="186"/>
    </font>
    <font>
      <sz val="10"/>
      <color theme="1"/>
      <name val="Calibri"/>
      <family val="2"/>
      <charset val="186"/>
    </font>
    <font>
      <b/>
      <i/>
      <sz val="10"/>
      <color rgb="FFFF0000"/>
      <name val="Times New Roman"/>
      <family val="1"/>
      <charset val="186"/>
    </font>
    <font>
      <sz val="9"/>
      <color indexed="81"/>
      <name val="Tahoma"/>
      <family val="2"/>
      <charset val="186"/>
    </font>
    <font>
      <b/>
      <sz val="9"/>
      <color indexed="81"/>
      <name val="Tahoma"/>
      <family val="2"/>
      <charset val="186"/>
    </font>
    <font>
      <u/>
      <sz val="9"/>
      <color theme="10"/>
      <name val="Calibri"/>
      <family val="2"/>
      <charset val="186"/>
    </font>
    <font>
      <u/>
      <sz val="10"/>
      <name val="Times New Roman"/>
      <family val="1"/>
      <charset val="186"/>
    </font>
    <font>
      <sz val="10"/>
      <color rgb="FF002060"/>
      <name val="Times New Roman"/>
      <family val="1"/>
      <charset val="186"/>
    </font>
  </fonts>
  <fills count="28">
    <fill>
      <patternFill patternType="none"/>
    </fill>
    <fill>
      <patternFill patternType="gray125"/>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bgColor indexed="64"/>
      </patternFill>
    </fill>
    <fill>
      <patternFill patternType="solid">
        <fgColor theme="6"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6">
    <xf numFmtId="0" fontId="0" fillId="0" borderId="0"/>
    <xf numFmtId="0" fontId="2" fillId="0" borderId="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20" borderId="0" applyNumberFormat="0" applyBorder="0" applyAlignment="0" applyProtection="0"/>
    <xf numFmtId="0" fontId="11" fillId="4" borderId="0" applyNumberFormat="0" applyBorder="0" applyAlignment="0" applyProtection="0"/>
    <xf numFmtId="0" fontId="12" fillId="21" borderId="9" applyNumberFormat="0" applyAlignment="0" applyProtection="0"/>
    <xf numFmtId="0" fontId="13" fillId="22" borderId="10" applyNumberFormat="0" applyAlignment="0" applyProtection="0"/>
    <xf numFmtId="0" fontId="14" fillId="8" borderId="9" applyNumberFormat="0" applyAlignment="0" applyProtection="0"/>
    <xf numFmtId="0" fontId="15" fillId="0" borderId="11" applyNumberFormat="0" applyFill="0" applyAlignment="0" applyProtection="0"/>
    <xf numFmtId="0" fontId="16" fillId="23" borderId="0" applyNumberFormat="0" applyBorder="0" applyAlignment="0" applyProtection="0"/>
    <xf numFmtId="0" fontId="2" fillId="24" borderId="12" applyNumberFormat="0" applyFont="0" applyAlignment="0" applyProtection="0"/>
    <xf numFmtId="0" fontId="2" fillId="0" borderId="0"/>
    <xf numFmtId="9" fontId="2" fillId="0" borderId="0" applyFont="0" applyFill="0" applyBorder="0" applyAlignment="0" applyProtection="0"/>
    <xf numFmtId="0" fontId="27" fillId="0" borderId="0" applyNumberFormat="0" applyFill="0" applyBorder="0" applyAlignment="0" applyProtection="0"/>
  </cellStyleXfs>
  <cellXfs count="172">
    <xf numFmtId="0" fontId="0" fillId="0" borderId="0" xfId="0"/>
    <xf numFmtId="0" fontId="0" fillId="0" borderId="1" xfId="0" applyBorder="1" applyAlignment="1">
      <alignment horizontal="center"/>
    </xf>
    <xf numFmtId="0" fontId="1" fillId="0" borderId="0" xfId="0" applyFont="1"/>
    <xf numFmtId="0" fontId="0" fillId="2" borderId="1" xfId="0" applyFill="1" applyBorder="1" applyAlignment="1">
      <alignment horizontal="center"/>
    </xf>
    <xf numFmtId="0" fontId="0" fillId="2" borderId="1" xfId="0" applyFill="1" applyBorder="1" applyAlignment="1">
      <alignment horizontal="center" wrapText="1"/>
    </xf>
    <xf numFmtId="0" fontId="1" fillId="0" borderId="1" xfId="0" applyFont="1" applyBorder="1" applyAlignment="1">
      <alignment horizontal="center"/>
    </xf>
    <xf numFmtId="0" fontId="0" fillId="0" borderId="0" xfId="0" applyAlignment="1">
      <alignment horizontal="center"/>
    </xf>
    <xf numFmtId="0" fontId="17" fillId="0" borderId="0" xfId="0" applyFont="1"/>
    <xf numFmtId="0" fontId="0" fillId="0" borderId="2" xfId="0" applyBorder="1" applyAlignment="1">
      <alignment horizontal="center"/>
    </xf>
    <xf numFmtId="0" fontId="0" fillId="0" borderId="4" xfId="0"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18" fillId="0" borderId="1" xfId="0" applyFont="1" applyBorder="1"/>
    <xf numFmtId="0" fontId="18" fillId="0" borderId="1" xfId="0" applyFont="1" applyBorder="1" applyAlignment="1">
      <alignment wrapText="1"/>
    </xf>
    <xf numFmtId="0" fontId="0" fillId="2" borderId="13" xfId="0" applyFill="1" applyBorder="1" applyAlignment="1">
      <alignment horizontal="center"/>
    </xf>
    <xf numFmtId="0" fontId="0" fillId="26" borderId="1" xfId="0" applyFill="1" applyBorder="1" applyAlignment="1">
      <alignment horizontal="center"/>
    </xf>
    <xf numFmtId="4" fontId="6" fillId="26" borderId="1" xfId="1" applyNumberFormat="1" applyFont="1" applyFill="1" applyBorder="1" applyAlignment="1">
      <alignment horizontal="center" vertical="center"/>
    </xf>
    <xf numFmtId="0" fontId="6" fillId="26" borderId="1" xfId="1" applyFont="1" applyFill="1" applyBorder="1" applyAlignment="1">
      <alignment horizontal="center" vertical="center"/>
    </xf>
    <xf numFmtId="0" fontId="6" fillId="26" borderId="0" xfId="1" applyFont="1" applyFill="1"/>
    <xf numFmtId="0" fontId="3" fillId="26" borderId="0" xfId="1" applyFont="1" applyFill="1"/>
    <xf numFmtId="10" fontId="21" fillId="26" borderId="0" xfId="1" applyNumberFormat="1" applyFont="1" applyFill="1"/>
    <xf numFmtId="0" fontId="7" fillId="26" borderId="0" xfId="1" applyFont="1" applyFill="1" applyAlignment="1">
      <alignment horizontal="left"/>
    </xf>
    <xf numFmtId="0" fontId="6" fillId="26" borderId="0" xfId="1" applyFont="1" applyFill="1" applyAlignment="1">
      <alignment horizontal="center" vertical="top" wrapText="1"/>
    </xf>
    <xf numFmtId="0" fontId="7" fillId="26" borderId="0" xfId="1" applyFont="1" applyFill="1" applyAlignment="1">
      <alignment vertical="top" wrapText="1"/>
    </xf>
    <xf numFmtId="0" fontId="6" fillId="26" borderId="0" xfId="1" applyFont="1" applyFill="1" applyAlignment="1">
      <alignment horizontal="center" vertical="center" wrapText="1"/>
    </xf>
    <xf numFmtId="10" fontId="6" fillId="26" borderId="1" xfId="1" applyNumberFormat="1" applyFont="1" applyFill="1" applyBorder="1" applyAlignment="1">
      <alignment horizontal="center" vertical="center"/>
    </xf>
    <xf numFmtId="10" fontId="6" fillId="26" borderId="0" xfId="1" applyNumberFormat="1" applyFont="1" applyFill="1" applyAlignment="1">
      <alignment horizontal="center"/>
    </xf>
    <xf numFmtId="4" fontId="7" fillId="26" borderId="0" xfId="1" applyNumberFormat="1" applyFont="1" applyFill="1" applyAlignment="1">
      <alignment horizontal="left"/>
    </xf>
    <xf numFmtId="49" fontId="6" fillId="26" borderId="1" xfId="1" applyNumberFormat="1" applyFont="1" applyFill="1" applyBorder="1" applyAlignment="1">
      <alignment horizontal="center" vertical="center"/>
    </xf>
    <xf numFmtId="0" fontId="6" fillId="26" borderId="1" xfId="1" applyFont="1" applyFill="1" applyBorder="1" applyAlignment="1">
      <alignment vertical="center"/>
    </xf>
    <xf numFmtId="3" fontId="6" fillId="26" borderId="1" xfId="1" applyNumberFormat="1" applyFont="1" applyFill="1" applyBorder="1" applyAlignment="1">
      <alignment horizontal="center" vertical="center"/>
    </xf>
    <xf numFmtId="2" fontId="6" fillId="26" borderId="1" xfId="0" applyNumberFormat="1" applyFont="1" applyFill="1" applyBorder="1" applyAlignment="1">
      <alignment horizontal="center" vertical="center"/>
    </xf>
    <xf numFmtId="0" fontId="6" fillId="26" borderId="1" xfId="1" applyFont="1" applyFill="1" applyBorder="1"/>
    <xf numFmtId="0" fontId="7" fillId="26" borderId="0" xfId="1" applyFont="1" applyFill="1" applyAlignment="1">
      <alignment horizontal="center"/>
    </xf>
    <xf numFmtId="0" fontId="7" fillId="26" borderId="0" xfId="1" applyFont="1" applyFill="1"/>
    <xf numFmtId="2" fontId="7" fillId="26" borderId="0" xfId="1" applyNumberFormat="1" applyFont="1" applyFill="1" applyAlignment="1">
      <alignment horizontal="center"/>
    </xf>
    <xf numFmtId="0" fontId="8" fillId="26" borderId="0" xfId="1" applyFont="1" applyFill="1" applyAlignment="1">
      <alignment horizontal="center"/>
    </xf>
    <xf numFmtId="0" fontId="8" fillId="26" borderId="0" xfId="1" applyFont="1" applyFill="1"/>
    <xf numFmtId="2" fontId="8" fillId="26" borderId="0" xfId="1" applyNumberFormat="1" applyFont="1" applyFill="1" applyAlignment="1">
      <alignment horizontal="center"/>
    </xf>
    <xf numFmtId="0" fontId="6" fillId="26" borderId="0" xfId="1" applyFont="1" applyFill="1" applyAlignment="1">
      <alignment horizontal="left" vertical="top" wrapText="1"/>
    </xf>
    <xf numFmtId="0" fontId="2" fillId="26" borderId="8" xfId="33" applyFill="1" applyBorder="1"/>
    <xf numFmtId="0" fontId="5" fillId="26" borderId="0" xfId="1" applyFont="1" applyFill="1" applyAlignment="1">
      <alignment vertical="top" wrapText="1"/>
    </xf>
    <xf numFmtId="0" fontId="6" fillId="26" borderId="0" xfId="1" applyFont="1" applyFill="1" applyAlignment="1">
      <alignment wrapText="1"/>
    </xf>
    <xf numFmtId="0" fontId="2" fillId="26" borderId="0" xfId="0" applyFont="1" applyFill="1"/>
    <xf numFmtId="0" fontId="6" fillId="26" borderId="0" xfId="0" applyFont="1" applyFill="1"/>
    <xf numFmtId="0" fontId="23" fillId="26" borderId="0" xfId="0" applyFont="1" applyFill="1"/>
    <xf numFmtId="4" fontId="7" fillId="27" borderId="1" xfId="1" applyNumberFormat="1" applyFont="1" applyFill="1" applyBorder="1" applyAlignment="1">
      <alignment horizontal="center"/>
    </xf>
    <xf numFmtId="0" fontId="7" fillId="27" borderId="2" xfId="1" applyFont="1" applyFill="1" applyBorder="1"/>
    <xf numFmtId="0" fontId="7" fillId="27" borderId="3" xfId="1" applyFont="1" applyFill="1" applyBorder="1"/>
    <xf numFmtId="0" fontId="18" fillId="26" borderId="0" xfId="0" applyFont="1" applyFill="1"/>
    <xf numFmtId="2" fontId="7" fillId="26" borderId="0" xfId="1" applyNumberFormat="1" applyFont="1" applyFill="1"/>
    <xf numFmtId="0" fontId="7" fillId="26" borderId="0" xfId="1" applyFont="1" applyFill="1" applyAlignment="1">
      <alignment horizontal="right"/>
    </xf>
    <xf numFmtId="0" fontId="7" fillId="27" borderId="1" xfId="1" applyFont="1" applyFill="1" applyBorder="1" applyAlignment="1">
      <alignment horizontal="center" vertical="center"/>
    </xf>
    <xf numFmtId="49" fontId="7" fillId="27" borderId="1" xfId="1" applyNumberFormat="1" applyFont="1" applyFill="1" applyBorder="1" applyAlignment="1">
      <alignment horizontal="center" vertical="center" wrapText="1"/>
    </xf>
    <xf numFmtId="0" fontId="7" fillId="27" borderId="1" xfId="1" applyFont="1" applyFill="1" applyBorder="1" applyAlignment="1">
      <alignment horizontal="center" vertical="center" wrapText="1"/>
    </xf>
    <xf numFmtId="0" fontId="3" fillId="26" borderId="0" xfId="1" applyFont="1" applyFill="1" applyAlignment="1">
      <alignment horizontal="left" vertical="top"/>
    </xf>
    <xf numFmtId="0" fontId="7" fillId="26" borderId="0" xfId="1" applyFont="1" applyFill="1" applyAlignment="1">
      <alignment horizontal="center" vertical="top"/>
    </xf>
    <xf numFmtId="0" fontId="7" fillId="26" borderId="0" xfId="1" applyFont="1" applyFill="1" applyAlignment="1">
      <alignment vertical="top"/>
    </xf>
    <xf numFmtId="2" fontId="7" fillId="26" borderId="0" xfId="1" applyNumberFormat="1" applyFont="1" applyFill="1" applyAlignment="1">
      <alignment horizontal="center" vertical="top"/>
    </xf>
    <xf numFmtId="0" fontId="27" fillId="26" borderId="0" xfId="35" applyFill="1"/>
    <xf numFmtId="0" fontId="3" fillId="26" borderId="0" xfId="1" applyFont="1" applyFill="1" applyAlignment="1">
      <alignment vertical="top" wrapText="1"/>
    </xf>
    <xf numFmtId="164" fontId="7" fillId="25" borderId="1" xfId="1" applyNumberFormat="1" applyFont="1" applyFill="1" applyBorder="1" applyAlignment="1">
      <alignment horizontal="center" vertical="center"/>
    </xf>
    <xf numFmtId="0" fontId="27" fillId="0" borderId="0" xfId="35" applyFill="1"/>
    <xf numFmtId="0" fontId="23" fillId="0" borderId="0" xfId="0" applyFont="1"/>
    <xf numFmtId="10" fontId="6" fillId="25" borderId="1" xfId="1" applyNumberFormat="1" applyFont="1" applyFill="1" applyBorder="1" applyAlignment="1">
      <alignment horizontal="center" vertical="center"/>
    </xf>
    <xf numFmtId="4" fontId="6" fillId="25" borderId="1" xfId="1" applyNumberFormat="1" applyFont="1" applyFill="1" applyBorder="1" applyAlignment="1">
      <alignment horizontal="center" vertical="center"/>
    </xf>
    <xf numFmtId="0" fontId="3" fillId="26" borderId="0" xfId="1" applyFont="1" applyFill="1" applyProtection="1">
      <protection locked="0"/>
    </xf>
    <xf numFmtId="0" fontId="6" fillId="26" borderId="0" xfId="1" applyFont="1" applyFill="1" applyProtection="1">
      <protection locked="0"/>
    </xf>
    <xf numFmtId="0" fontId="18" fillId="26" borderId="0" xfId="0" applyFont="1" applyFill="1" applyProtection="1">
      <protection locked="0"/>
    </xf>
    <xf numFmtId="2" fontId="7" fillId="26" borderId="0" xfId="1" applyNumberFormat="1" applyFont="1" applyFill="1" applyProtection="1">
      <protection locked="0"/>
    </xf>
    <xf numFmtId="10" fontId="21" fillId="26" borderId="0" xfId="1" applyNumberFormat="1" applyFont="1" applyFill="1" applyProtection="1">
      <protection locked="0"/>
    </xf>
    <xf numFmtId="0" fontId="7" fillId="26" borderId="0" xfId="1" applyFont="1" applyFill="1" applyAlignment="1" applyProtection="1">
      <alignment horizontal="left"/>
      <protection locked="0"/>
    </xf>
    <xf numFmtId="0" fontId="6" fillId="26" borderId="0" xfId="1" applyFont="1" applyFill="1" applyAlignment="1" applyProtection="1">
      <alignment horizontal="center" vertical="top" wrapText="1"/>
      <protection locked="0"/>
    </xf>
    <xf numFmtId="0" fontId="7" fillId="26" borderId="0" xfId="1" applyFont="1" applyFill="1" applyAlignment="1" applyProtection="1">
      <alignment vertical="top" wrapText="1"/>
      <protection locked="0"/>
    </xf>
    <xf numFmtId="0" fontId="6" fillId="26" borderId="0" xfId="1" applyFont="1" applyFill="1" applyAlignment="1" applyProtection="1">
      <alignment horizontal="center" vertical="center" wrapText="1"/>
      <protection locked="0"/>
    </xf>
    <xf numFmtId="0" fontId="6" fillId="26" borderId="1" xfId="1" applyFont="1" applyFill="1" applyBorder="1" applyAlignment="1" applyProtection="1">
      <alignment horizontal="center" vertical="center"/>
      <protection locked="0"/>
    </xf>
    <xf numFmtId="10" fontId="6" fillId="26" borderId="1" xfId="1" applyNumberFormat="1" applyFont="1" applyFill="1" applyBorder="1" applyAlignment="1" applyProtection="1">
      <alignment horizontal="center" vertical="center"/>
      <protection locked="0"/>
    </xf>
    <xf numFmtId="10" fontId="6" fillId="26" borderId="0" xfId="1" applyNumberFormat="1" applyFont="1" applyFill="1" applyAlignment="1" applyProtection="1">
      <alignment horizontal="center"/>
      <protection locked="0"/>
    </xf>
    <xf numFmtId="4" fontId="7" fillId="26" borderId="0" xfId="1" applyNumberFormat="1" applyFont="1" applyFill="1" applyAlignment="1" applyProtection="1">
      <alignment horizontal="left"/>
      <protection locked="0"/>
    </xf>
    <xf numFmtId="0" fontId="7" fillId="26" borderId="0" xfId="1" applyFont="1" applyFill="1" applyAlignment="1" applyProtection="1">
      <alignment horizontal="right"/>
      <protection locked="0"/>
    </xf>
    <xf numFmtId="0" fontId="7" fillId="27" borderId="1" xfId="1" applyFont="1" applyFill="1" applyBorder="1" applyAlignment="1" applyProtection="1">
      <alignment horizontal="center" vertical="center" wrapText="1"/>
      <protection locked="0"/>
    </xf>
    <xf numFmtId="0" fontId="7" fillId="27" borderId="1" xfId="1" applyFont="1" applyFill="1" applyBorder="1" applyAlignment="1" applyProtection="1">
      <alignment horizontal="center" vertical="center"/>
      <protection locked="0"/>
    </xf>
    <xf numFmtId="49" fontId="7" fillId="27" borderId="1" xfId="1" applyNumberFormat="1" applyFont="1" applyFill="1" applyBorder="1" applyAlignment="1" applyProtection="1">
      <alignment horizontal="center" vertical="center" wrapText="1"/>
      <protection locked="0"/>
    </xf>
    <xf numFmtId="49" fontId="6" fillId="26" borderId="1" xfId="1" applyNumberFormat="1" applyFont="1" applyFill="1" applyBorder="1" applyAlignment="1" applyProtection="1">
      <alignment horizontal="center" vertical="center"/>
      <protection locked="0"/>
    </xf>
    <xf numFmtId="0" fontId="6" fillId="26" borderId="1" xfId="1" applyFont="1" applyFill="1" applyBorder="1" applyAlignment="1" applyProtection="1">
      <alignment vertical="center"/>
      <protection locked="0"/>
    </xf>
    <xf numFmtId="4" fontId="6" fillId="26" borderId="1" xfId="1" applyNumberFormat="1" applyFont="1" applyFill="1" applyBorder="1" applyAlignment="1" applyProtection="1">
      <alignment horizontal="center" vertical="center"/>
      <protection locked="0"/>
    </xf>
    <xf numFmtId="4" fontId="6" fillId="25" borderId="1" xfId="1" applyNumberFormat="1" applyFont="1" applyFill="1" applyBorder="1" applyAlignment="1" applyProtection="1">
      <alignment horizontal="center" vertical="center"/>
      <protection locked="0"/>
    </xf>
    <xf numFmtId="3" fontId="6" fillId="26" borderId="1" xfId="1" applyNumberFormat="1" applyFont="1" applyFill="1" applyBorder="1" applyAlignment="1" applyProtection="1">
      <alignment horizontal="center" vertical="center"/>
      <protection locked="0"/>
    </xf>
    <xf numFmtId="2" fontId="6" fillId="0" borderId="1" xfId="0" applyNumberFormat="1" applyFont="1" applyBorder="1" applyAlignment="1" applyProtection="1">
      <alignment horizontal="center" vertical="center"/>
      <protection locked="0"/>
    </xf>
    <xf numFmtId="10" fontId="6" fillId="25" borderId="1" xfId="1" applyNumberFormat="1" applyFont="1" applyFill="1" applyBorder="1" applyAlignment="1" applyProtection="1">
      <alignment horizontal="center" vertical="center"/>
      <protection locked="0"/>
    </xf>
    <xf numFmtId="164" fontId="7" fillId="25" borderId="1" xfId="1" applyNumberFormat="1" applyFont="1" applyFill="1" applyBorder="1" applyAlignment="1" applyProtection="1">
      <alignment horizontal="center" vertical="center"/>
      <protection locked="0"/>
    </xf>
    <xf numFmtId="4" fontId="7" fillId="25" borderId="1" xfId="1" applyNumberFormat="1" applyFont="1" applyFill="1" applyBorder="1" applyAlignment="1" applyProtection="1">
      <alignment horizontal="center" vertical="center"/>
      <protection locked="0"/>
    </xf>
    <xf numFmtId="0" fontId="6" fillId="26" borderId="1" xfId="1" applyFont="1" applyFill="1" applyBorder="1" applyAlignment="1" applyProtection="1">
      <alignment wrapText="1"/>
      <protection locked="0"/>
    </xf>
    <xf numFmtId="0" fontId="6" fillId="26" borderId="1" xfId="1" applyFont="1" applyFill="1" applyBorder="1" applyProtection="1">
      <protection locked="0"/>
    </xf>
    <xf numFmtId="0" fontId="7" fillId="27" borderId="2" xfId="1" applyFont="1" applyFill="1" applyBorder="1" applyProtection="1">
      <protection locked="0"/>
    </xf>
    <xf numFmtId="0" fontId="7" fillId="27" borderId="3" xfId="1" applyFont="1" applyFill="1" applyBorder="1" applyProtection="1">
      <protection locked="0"/>
    </xf>
    <xf numFmtId="4" fontId="7" fillId="27" borderId="1" xfId="1" applyNumberFormat="1" applyFont="1" applyFill="1" applyBorder="1" applyAlignment="1" applyProtection="1">
      <alignment horizontal="center"/>
      <protection locked="0"/>
    </xf>
    <xf numFmtId="0" fontId="7" fillId="26" borderId="0" xfId="1" applyFont="1" applyFill="1" applyAlignment="1" applyProtection="1">
      <alignment horizontal="center"/>
      <protection locked="0"/>
    </xf>
    <xf numFmtId="0" fontId="7" fillId="26" borderId="0" xfId="1" applyFont="1" applyFill="1" applyProtection="1">
      <protection locked="0"/>
    </xf>
    <xf numFmtId="2" fontId="7" fillId="26" borderId="0" xfId="1" applyNumberFormat="1" applyFont="1" applyFill="1" applyAlignment="1" applyProtection="1">
      <alignment horizontal="center"/>
      <protection locked="0"/>
    </xf>
    <xf numFmtId="0" fontId="3" fillId="26" borderId="0" xfId="1" applyFont="1" applyFill="1" applyAlignment="1" applyProtection="1">
      <alignment horizontal="left" vertical="top"/>
      <protection locked="0"/>
    </xf>
    <xf numFmtId="0" fontId="3" fillId="26" borderId="0" xfId="1" applyFont="1" applyFill="1" applyAlignment="1" applyProtection="1">
      <alignment horizontal="left" vertical="top" wrapText="1"/>
      <protection locked="0"/>
    </xf>
    <xf numFmtId="0" fontId="2" fillId="26" borderId="0" xfId="0" applyFont="1" applyFill="1" applyProtection="1">
      <protection locked="0"/>
    </xf>
    <xf numFmtId="0" fontId="6" fillId="26" borderId="0" xfId="0" applyFont="1" applyFill="1" applyProtection="1">
      <protection locked="0"/>
    </xf>
    <xf numFmtId="0" fontId="23" fillId="26" borderId="0" xfId="0" applyFont="1" applyFill="1" applyProtection="1">
      <protection locked="0"/>
    </xf>
    <xf numFmtId="0" fontId="6" fillId="26" borderId="0" xfId="1" applyFont="1" applyFill="1" applyAlignment="1" applyProtection="1">
      <alignment horizontal="left" vertical="top" wrapText="1"/>
      <protection locked="0"/>
    </xf>
    <xf numFmtId="0" fontId="5" fillId="26" borderId="0" xfId="1" applyFont="1" applyFill="1" applyAlignment="1" applyProtection="1">
      <alignment vertical="top" wrapText="1"/>
      <protection locked="0"/>
    </xf>
    <xf numFmtId="0" fontId="6" fillId="26" borderId="0" xfId="1" applyFont="1" applyFill="1" applyAlignment="1" applyProtection="1">
      <alignment wrapText="1"/>
      <protection locked="0"/>
    </xf>
    <xf numFmtId="0" fontId="29" fillId="0" borderId="1" xfId="1" applyFont="1" applyBorder="1" applyAlignment="1">
      <alignment vertical="center"/>
    </xf>
    <xf numFmtId="0" fontId="6" fillId="0" borderId="1" xfId="1" applyFont="1" applyBorder="1" applyAlignment="1">
      <alignment horizontal="center" vertical="center"/>
    </xf>
    <xf numFmtId="0" fontId="6" fillId="0" borderId="1" xfId="1" applyFont="1" applyBorder="1" applyAlignment="1" applyProtection="1">
      <alignment wrapText="1"/>
      <protection locked="0"/>
    </xf>
    <xf numFmtId="10" fontId="6" fillId="0" borderId="1" xfId="1" applyNumberFormat="1" applyFont="1" applyBorder="1" applyAlignment="1" applyProtection="1">
      <alignment horizontal="center" vertical="center"/>
      <protection locked="0"/>
    </xf>
    <xf numFmtId="10" fontId="6" fillId="0" borderId="1" xfId="1" applyNumberFormat="1" applyFont="1" applyBorder="1" applyAlignment="1">
      <alignment horizontal="center" vertical="center"/>
    </xf>
    <xf numFmtId="0" fontId="3" fillId="26" borderId="0" xfId="1" applyFont="1" applyFill="1" applyAlignment="1" applyProtection="1">
      <alignment vertical="top"/>
      <protection locked="0"/>
    </xf>
    <xf numFmtId="0" fontId="19" fillId="26" borderId="13" xfId="33" applyFont="1" applyFill="1" applyBorder="1" applyAlignment="1" applyProtection="1">
      <alignment horizontal="center" wrapText="1"/>
      <protection locked="0"/>
    </xf>
    <xf numFmtId="0" fontId="6" fillId="26" borderId="0" xfId="1" applyFont="1" applyFill="1" applyAlignment="1" applyProtection="1">
      <alignment horizontal="center"/>
      <protection locked="0"/>
    </xf>
    <xf numFmtId="0" fontId="7" fillId="27" borderId="5" xfId="1" applyFont="1" applyFill="1" applyBorder="1" applyAlignment="1" applyProtection="1">
      <alignment horizontal="center" vertical="center" wrapText="1"/>
      <protection locked="0"/>
    </xf>
    <xf numFmtId="0" fontId="7" fillId="27" borderId="7" xfId="1" applyFont="1" applyFill="1" applyBorder="1" applyAlignment="1" applyProtection="1">
      <alignment horizontal="center" vertical="center" wrapText="1"/>
      <protection locked="0"/>
    </xf>
    <xf numFmtId="0" fontId="7" fillId="27" borderId="6" xfId="1" applyFont="1" applyFill="1" applyBorder="1" applyAlignment="1" applyProtection="1">
      <alignment horizontal="center" vertical="center" wrapText="1"/>
      <protection locked="0"/>
    </xf>
    <xf numFmtId="0" fontId="3" fillId="26" borderId="0" xfId="1" applyFont="1" applyFill="1" applyAlignment="1" applyProtection="1">
      <alignment horizontal="left" vertical="top" wrapText="1"/>
      <protection locked="0"/>
    </xf>
    <xf numFmtId="0" fontId="27" fillId="26" borderId="0" xfId="35" applyFill="1" applyAlignment="1" applyProtection="1">
      <alignment horizontal="left" vertical="top" wrapText="1"/>
      <protection locked="0"/>
    </xf>
    <xf numFmtId="0" fontId="27" fillId="0" borderId="0" xfId="35" applyFill="1" applyAlignment="1" applyProtection="1">
      <alignment horizontal="left" vertical="top" wrapText="1"/>
      <protection locked="0"/>
    </xf>
    <xf numFmtId="0" fontId="3" fillId="0" borderId="0" xfId="1" applyFont="1" applyAlignment="1" applyProtection="1">
      <alignment horizontal="left" vertical="top" wrapText="1"/>
      <protection locked="0"/>
    </xf>
    <xf numFmtId="0" fontId="27" fillId="0" borderId="0" xfId="35" applyFill="1" applyAlignment="1" applyProtection="1">
      <alignment horizontal="left" vertical="top"/>
      <protection locked="0"/>
    </xf>
    <xf numFmtId="0" fontId="7" fillId="27" borderId="1" xfId="1" applyFont="1" applyFill="1" applyBorder="1" applyAlignment="1" applyProtection="1">
      <alignment horizontal="center" vertical="center" wrapText="1"/>
      <protection locked="0"/>
    </xf>
    <xf numFmtId="0" fontId="7" fillId="26" borderId="0" xfId="1" applyFont="1" applyFill="1" applyAlignment="1" applyProtection="1">
      <alignment horizontal="left"/>
      <protection locked="0"/>
    </xf>
    <xf numFmtId="0" fontId="7" fillId="26" borderId="18" xfId="1" applyFont="1" applyFill="1" applyBorder="1" applyAlignment="1" applyProtection="1">
      <alignment horizontal="left" vertical="top" wrapText="1"/>
      <protection locked="0"/>
    </xf>
    <xf numFmtId="0" fontId="7" fillId="26" borderId="19" xfId="1" applyFont="1" applyFill="1" applyBorder="1" applyAlignment="1" applyProtection="1">
      <alignment horizontal="left" vertical="top" wrapText="1"/>
      <protection locked="0"/>
    </xf>
    <xf numFmtId="0" fontId="7" fillId="26" borderId="20" xfId="1" applyFont="1" applyFill="1" applyBorder="1" applyAlignment="1" applyProtection="1">
      <alignment horizontal="left" vertical="top" wrapText="1"/>
      <protection locked="0"/>
    </xf>
    <xf numFmtId="0" fontId="7" fillId="26" borderId="2" xfId="1" applyFont="1" applyFill="1" applyBorder="1" applyAlignment="1" applyProtection="1">
      <alignment horizontal="left" vertical="center" wrapText="1"/>
      <protection locked="0"/>
    </xf>
    <xf numFmtId="0" fontId="7" fillId="26" borderId="3" xfId="1" applyFont="1" applyFill="1" applyBorder="1" applyAlignment="1" applyProtection="1">
      <alignment horizontal="left" vertical="center" wrapText="1"/>
      <protection locked="0"/>
    </xf>
    <xf numFmtId="0" fontId="7" fillId="26" borderId="19" xfId="1" applyFont="1" applyFill="1" applyBorder="1" applyAlignment="1" applyProtection="1">
      <alignment horizontal="center" vertical="top" wrapText="1"/>
      <protection locked="0"/>
    </xf>
    <xf numFmtId="0" fontId="7" fillId="26" borderId="20" xfId="1" applyFont="1" applyFill="1" applyBorder="1" applyAlignment="1" applyProtection="1">
      <alignment horizontal="center" vertical="top" wrapText="1"/>
      <protection locked="0"/>
    </xf>
    <xf numFmtId="0" fontId="7" fillId="27" borderId="5" xfId="1" applyFont="1" applyFill="1" applyBorder="1" applyAlignment="1">
      <alignment horizontal="center" vertical="center" wrapText="1"/>
    </xf>
    <xf numFmtId="0" fontId="7" fillId="27" borderId="7" xfId="1" applyFont="1" applyFill="1" applyBorder="1" applyAlignment="1">
      <alignment horizontal="center" vertical="center" wrapText="1"/>
    </xf>
    <xf numFmtId="0" fontId="7" fillId="27" borderId="6" xfId="1" applyFont="1" applyFill="1" applyBorder="1" applyAlignment="1">
      <alignment horizontal="center" vertical="center" wrapText="1"/>
    </xf>
    <xf numFmtId="0" fontId="4" fillId="26" borderId="0" xfId="1" applyFont="1" applyFill="1" applyAlignment="1" applyProtection="1">
      <alignment horizontal="center" vertical="center"/>
      <protection locked="0"/>
    </xf>
    <xf numFmtId="0" fontId="5" fillId="26" borderId="0" xfId="1" applyFont="1" applyFill="1" applyAlignment="1" applyProtection="1">
      <alignment horizontal="left" vertical="top" wrapText="1"/>
      <protection locked="0"/>
    </xf>
    <xf numFmtId="0" fontId="6" fillId="26" borderId="0" xfId="1" applyFont="1" applyFill="1" applyAlignment="1">
      <alignment horizontal="left" vertical="top" wrapText="1"/>
    </xf>
    <xf numFmtId="0" fontId="19" fillId="26" borderId="13" xfId="33" applyFont="1" applyFill="1" applyBorder="1" applyAlignment="1">
      <alignment horizontal="center" wrapText="1"/>
    </xf>
    <xf numFmtId="0" fontId="6" fillId="26" borderId="0" xfId="1" applyFont="1" applyFill="1" applyAlignment="1">
      <alignment horizontal="center"/>
    </xf>
    <xf numFmtId="0" fontId="3" fillId="26" borderId="0" xfId="1" applyFont="1" applyFill="1" applyAlignment="1">
      <alignment horizontal="left" vertical="top" wrapText="1"/>
    </xf>
    <xf numFmtId="0" fontId="27" fillId="26" borderId="0" xfId="35" applyFill="1" applyAlignment="1">
      <alignment horizontal="left" vertical="top" wrapText="1"/>
    </xf>
    <xf numFmtId="0" fontId="27" fillId="0" borderId="0" xfId="35" applyFill="1" applyAlignment="1">
      <alignment horizontal="left"/>
    </xf>
    <xf numFmtId="0" fontId="27" fillId="26" borderId="0" xfId="35" applyFill="1" applyAlignment="1">
      <alignment horizontal="left"/>
    </xf>
    <xf numFmtId="0" fontId="24" fillId="27" borderId="5" xfId="1" applyFont="1" applyFill="1" applyBorder="1" applyAlignment="1">
      <alignment horizontal="center" vertical="center" wrapText="1"/>
    </xf>
    <xf numFmtId="0" fontId="24" fillId="27" borderId="6" xfId="1" applyFont="1" applyFill="1" applyBorder="1" applyAlignment="1">
      <alignment horizontal="center" vertical="center" wrapText="1"/>
    </xf>
    <xf numFmtId="0" fontId="4" fillId="26" borderId="0" xfId="1" applyFont="1" applyFill="1" applyAlignment="1">
      <alignment horizontal="center" vertical="center"/>
    </xf>
    <xf numFmtId="0" fontId="7" fillId="26" borderId="0" xfId="1" applyFont="1" applyFill="1" applyAlignment="1">
      <alignment horizontal="left"/>
    </xf>
    <xf numFmtId="0" fontId="7" fillId="26" borderId="2" xfId="1" applyFont="1" applyFill="1" applyBorder="1" applyAlignment="1">
      <alignment horizontal="left" vertical="center" wrapText="1"/>
    </xf>
    <xf numFmtId="0" fontId="7" fillId="26" borderId="3" xfId="1" applyFont="1" applyFill="1" applyBorder="1" applyAlignment="1">
      <alignment horizontal="left" vertical="center" wrapText="1"/>
    </xf>
    <xf numFmtId="0" fontId="7" fillId="26" borderId="18" xfId="1" applyFont="1" applyFill="1" applyBorder="1" applyAlignment="1">
      <alignment horizontal="left" vertical="top" wrapText="1"/>
    </xf>
    <xf numFmtId="0" fontId="7" fillId="26" borderId="19" xfId="1" applyFont="1" applyFill="1" applyBorder="1" applyAlignment="1">
      <alignment horizontal="left" vertical="top" wrapText="1"/>
    </xf>
    <xf numFmtId="0" fontId="7" fillId="26" borderId="20" xfId="1" applyFont="1" applyFill="1" applyBorder="1" applyAlignment="1">
      <alignment horizontal="left" vertical="top" wrapText="1"/>
    </xf>
    <xf numFmtId="0" fontId="7" fillId="26" borderId="19" xfId="1" applyFont="1" applyFill="1" applyBorder="1" applyAlignment="1">
      <alignment horizontal="center" vertical="top" wrapText="1"/>
    </xf>
    <xf numFmtId="0" fontId="7" fillId="26" borderId="20" xfId="1" applyFont="1" applyFill="1" applyBorder="1" applyAlignment="1">
      <alignment horizontal="center" vertical="top" wrapText="1"/>
    </xf>
    <xf numFmtId="0" fontId="20" fillId="0" borderId="1" xfId="0" applyFont="1" applyBorder="1" applyAlignment="1">
      <alignment horizontal="center" wrapText="1"/>
    </xf>
    <xf numFmtId="0" fontId="18" fillId="0" borderId="1" xfId="0" applyFont="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0" fillId="2" borderId="5" xfId="0" applyFill="1" applyBorder="1" applyAlignment="1">
      <alignment horizontal="center"/>
    </xf>
    <xf numFmtId="0" fontId="0" fillId="2" borderId="7" xfId="0" applyFill="1" applyBorder="1" applyAlignment="1">
      <alignment horizontal="center"/>
    </xf>
    <xf numFmtId="0" fontId="0" fillId="2" borderId="6" xfId="0" applyFill="1" applyBorder="1" applyAlignment="1">
      <alignment horizontal="center"/>
    </xf>
    <xf numFmtId="0" fontId="0" fillId="2" borderId="5" xfId="0" applyFill="1" applyBorder="1" applyAlignment="1">
      <alignment horizontal="center" wrapText="1"/>
    </xf>
    <xf numFmtId="0" fontId="0" fillId="2" borderId="7" xfId="0" applyFill="1" applyBorder="1" applyAlignment="1">
      <alignment horizontal="center" wrapText="1"/>
    </xf>
    <xf numFmtId="0" fontId="0" fillId="2" borderId="6" xfId="0"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center" wrapText="1"/>
    </xf>
  </cellXfs>
  <cellStyles count="36">
    <cellStyle name="20% - Accent1" xfId="2" xr:uid="{00000000-0005-0000-0000-000000000000}"/>
    <cellStyle name="20% - Accent2" xfId="3" xr:uid="{00000000-0005-0000-0000-000001000000}"/>
    <cellStyle name="20% - Accent3" xfId="4" xr:uid="{00000000-0005-0000-0000-000002000000}"/>
    <cellStyle name="20% - Accent4" xfId="5" xr:uid="{00000000-0005-0000-0000-000003000000}"/>
    <cellStyle name="20% - Accent5" xfId="6" xr:uid="{00000000-0005-0000-0000-000004000000}"/>
    <cellStyle name="20% - Accent6" xfId="7" xr:uid="{00000000-0005-0000-0000-000005000000}"/>
    <cellStyle name="40% - Accent1" xfId="8" xr:uid="{00000000-0005-0000-0000-000006000000}"/>
    <cellStyle name="40% - Accent2" xfId="9" xr:uid="{00000000-0005-0000-0000-000007000000}"/>
    <cellStyle name="40% - Accent3" xfId="10" xr:uid="{00000000-0005-0000-0000-000008000000}"/>
    <cellStyle name="40% - Accent4" xfId="11" xr:uid="{00000000-0005-0000-0000-000009000000}"/>
    <cellStyle name="40% - Accent5" xfId="12" xr:uid="{00000000-0005-0000-0000-00000A000000}"/>
    <cellStyle name="40% - Accent6" xfId="13" xr:uid="{00000000-0005-0000-0000-00000B000000}"/>
    <cellStyle name="60% - Accent1" xfId="14" xr:uid="{00000000-0005-0000-0000-00000C000000}"/>
    <cellStyle name="60% - Accent2" xfId="15" xr:uid="{00000000-0005-0000-0000-00000D000000}"/>
    <cellStyle name="60% - Accent3" xfId="16" xr:uid="{00000000-0005-0000-0000-00000E000000}"/>
    <cellStyle name="60% - Accent4" xfId="17" xr:uid="{00000000-0005-0000-0000-00000F000000}"/>
    <cellStyle name="60% - Accent5" xfId="18" xr:uid="{00000000-0005-0000-0000-000010000000}"/>
    <cellStyle name="60% - Accent6" xfId="19" xr:uid="{00000000-0005-0000-0000-000011000000}"/>
    <cellStyle name="Accent1" xfId="20" xr:uid="{00000000-0005-0000-0000-000012000000}"/>
    <cellStyle name="Accent2" xfId="21" xr:uid="{00000000-0005-0000-0000-000013000000}"/>
    <cellStyle name="Accent3" xfId="22" xr:uid="{00000000-0005-0000-0000-000014000000}"/>
    <cellStyle name="Accent4" xfId="23" xr:uid="{00000000-0005-0000-0000-000015000000}"/>
    <cellStyle name="Accent5" xfId="24" xr:uid="{00000000-0005-0000-0000-000016000000}"/>
    <cellStyle name="Accent6" xfId="25" xr:uid="{00000000-0005-0000-0000-000017000000}"/>
    <cellStyle name="Bad" xfId="26" xr:uid="{00000000-0005-0000-0000-000018000000}"/>
    <cellStyle name="Calculation" xfId="27" xr:uid="{00000000-0005-0000-0000-000019000000}"/>
    <cellStyle name="Check Cell" xfId="28" xr:uid="{00000000-0005-0000-0000-00001A000000}"/>
    <cellStyle name="Hyperlink" xfId="35" builtinId="8"/>
    <cellStyle name="Input" xfId="29" xr:uid="{00000000-0005-0000-0000-00001C000000}"/>
    <cellStyle name="Įprastas 2" xfId="1" xr:uid="{00000000-0005-0000-0000-00001D000000}"/>
    <cellStyle name="Linked Cell" xfId="30" xr:uid="{00000000-0005-0000-0000-00001E000000}"/>
    <cellStyle name="Neutral" xfId="31" xr:uid="{00000000-0005-0000-0000-00001F000000}"/>
    <cellStyle name="Normal" xfId="0" builtinId="0"/>
    <cellStyle name="Normal 2" xfId="33" xr:uid="{00000000-0005-0000-0000-000021000000}"/>
    <cellStyle name="Note" xfId="32" xr:uid="{00000000-0005-0000-0000-000022000000}"/>
    <cellStyle name="Percent 2" xfId="34" xr:uid="{00000000-0005-0000-0000-00002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tar.lt/portal/lt/legalAct/57268900f6ef11e89fcaa4a4a9822176/asr" TargetMode="External"/><Relationship Id="rId7" Type="http://schemas.openxmlformats.org/officeDocument/2006/relationships/comments" Target="../comments1.xml"/><Relationship Id="rId2" Type="http://schemas.openxmlformats.org/officeDocument/2006/relationships/hyperlink" Target="https://www.e-tar.lt/portal/lt/legalAct/2d8b78b0e79411e68503b67e3b82e8bd/asr" TargetMode="External"/><Relationship Id="rId1" Type="http://schemas.openxmlformats.org/officeDocument/2006/relationships/hyperlink" Target="https://www.lb.lt/lt/mv-ekonomikos-analize-ir-prognozes"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e-tar.lt/portal/lt/legalAct/TAR.D3ED3792F52B/asr"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osp.stat.gov.lt/statistiniu-rodikliu-analize?indicator=S3R0049" TargetMode="External"/><Relationship Id="rId2" Type="http://schemas.openxmlformats.org/officeDocument/2006/relationships/hyperlink" Target="https://osp.stat.gov.lt/statistiniu-rodikliu-analize?indicator=S3R0050" TargetMode="External"/><Relationship Id="rId1" Type="http://schemas.openxmlformats.org/officeDocument/2006/relationships/hyperlink" Target="https://www.lb.lt/lt/mv-ekonomikos-analize-ir-prognoz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3" tint="0.59999389629810485"/>
    <pageSetUpPr fitToPage="1"/>
  </sheetPr>
  <dimension ref="A1:IV52"/>
  <sheetViews>
    <sheetView showGridLines="0" tabSelected="1" zoomScale="98" zoomScaleNormal="98" zoomScaleSheetLayoutView="75" workbookViewId="0">
      <selection activeCell="L1" sqref="L1:T7"/>
    </sheetView>
  </sheetViews>
  <sheetFormatPr defaultRowHeight="13.2" x14ac:dyDescent="0.25"/>
  <cols>
    <col min="1" max="1" width="2" style="69" customWidth="1"/>
    <col min="2" max="2" width="8.7109375" style="69" customWidth="1"/>
    <col min="3" max="4" width="12.140625" style="69" customWidth="1"/>
    <col min="5" max="5" width="19.7109375" style="69" customWidth="1"/>
    <col min="6" max="6" width="14.140625" style="69" customWidth="1"/>
    <col min="7" max="7" width="15.7109375" style="69" customWidth="1"/>
    <col min="8" max="8" width="20.140625" style="69" customWidth="1"/>
    <col min="9" max="9" width="15.7109375" style="69" customWidth="1"/>
    <col min="10" max="10" width="14.140625" style="69" customWidth="1"/>
    <col min="11" max="11" width="13.28515625" style="69" customWidth="1"/>
    <col min="12" max="12" width="14.42578125" style="69" customWidth="1"/>
    <col min="13" max="13" width="15" style="69" customWidth="1"/>
    <col min="14" max="14" width="17.42578125" style="69" customWidth="1"/>
    <col min="15" max="15" width="16.7109375" style="69" customWidth="1"/>
    <col min="16" max="16" width="12.7109375" style="69" customWidth="1"/>
    <col min="17" max="17" width="13" style="69" customWidth="1"/>
    <col min="18" max="18" width="15" style="69" customWidth="1"/>
    <col min="19" max="20" width="16.7109375" style="69" customWidth="1"/>
    <col min="21" max="21" width="15.7109375" style="69" customWidth="1"/>
    <col min="22" max="22" width="60.140625" style="69" customWidth="1"/>
    <col min="23" max="23" width="8.7109375" style="69"/>
    <col min="24" max="24" width="20.7109375" style="69" customWidth="1"/>
    <col min="25" max="25" width="21.7109375" style="69" customWidth="1"/>
    <col min="26" max="251" width="8.7109375" style="69"/>
    <col min="252" max="252" width="12.140625" style="69" customWidth="1"/>
    <col min="253" max="253" width="30" style="69" customWidth="1"/>
    <col min="254" max="254" width="24.42578125" style="69" customWidth="1"/>
    <col min="255" max="255" width="17.140625" style="69" customWidth="1"/>
    <col min="256" max="256" width="15.28515625" style="69" customWidth="1"/>
    <col min="257" max="257" width="13.42578125" style="69" customWidth="1"/>
    <col min="258" max="259" width="12.7109375" style="69" customWidth="1"/>
    <col min="260" max="260" width="15" style="69" customWidth="1"/>
    <col min="261" max="261" width="16.7109375" style="69" customWidth="1"/>
    <col min="262" max="262" width="16.140625" style="69" customWidth="1"/>
    <col min="263" max="263" width="15.42578125" style="69" customWidth="1"/>
    <col min="264" max="264" width="15.7109375" style="69" customWidth="1"/>
    <col min="265" max="265" width="19.42578125" style="69" customWidth="1"/>
    <col min="266" max="266" width="15.7109375" style="69" customWidth="1"/>
    <col min="267" max="267" width="14.28515625" style="69" customWidth="1"/>
    <col min="268" max="268" width="15.7109375" style="69" customWidth="1"/>
    <col min="269" max="269" width="17.7109375" style="69" customWidth="1"/>
    <col min="270" max="270" width="19.7109375" style="69" customWidth="1"/>
    <col min="271" max="271" width="14.42578125" style="69" customWidth="1"/>
    <col min="272" max="507" width="8.7109375" style="69"/>
    <col min="508" max="508" width="12.140625" style="69" customWidth="1"/>
    <col min="509" max="509" width="30" style="69" customWidth="1"/>
    <col min="510" max="510" width="24.42578125" style="69" customWidth="1"/>
    <col min="511" max="511" width="17.140625" style="69" customWidth="1"/>
    <col min="512" max="512" width="15.28515625" style="69" customWidth="1"/>
    <col min="513" max="513" width="13.42578125" style="69" customWidth="1"/>
    <col min="514" max="515" width="12.7109375" style="69" customWidth="1"/>
    <col min="516" max="516" width="15" style="69" customWidth="1"/>
    <col min="517" max="517" width="16.7109375" style="69" customWidth="1"/>
    <col min="518" max="518" width="16.140625" style="69" customWidth="1"/>
    <col min="519" max="519" width="15.42578125" style="69" customWidth="1"/>
    <col min="520" max="520" width="15.7109375" style="69" customWidth="1"/>
    <col min="521" max="521" width="19.42578125" style="69" customWidth="1"/>
    <col min="522" max="522" width="15.7109375" style="69" customWidth="1"/>
    <col min="523" max="523" width="14.28515625" style="69" customWidth="1"/>
    <col min="524" max="524" width="15.7109375" style="69" customWidth="1"/>
    <col min="525" max="525" width="17.7109375" style="69" customWidth="1"/>
    <col min="526" max="526" width="19.7109375" style="69" customWidth="1"/>
    <col min="527" max="527" width="14.42578125" style="69" customWidth="1"/>
    <col min="528" max="763" width="8.7109375" style="69"/>
    <col min="764" max="764" width="12.140625" style="69" customWidth="1"/>
    <col min="765" max="765" width="30" style="69" customWidth="1"/>
    <col min="766" max="766" width="24.42578125" style="69" customWidth="1"/>
    <col min="767" max="767" width="17.140625" style="69" customWidth="1"/>
    <col min="768" max="768" width="15.28515625" style="69" customWidth="1"/>
    <col min="769" max="769" width="13.42578125" style="69" customWidth="1"/>
    <col min="770" max="771" width="12.7109375" style="69" customWidth="1"/>
    <col min="772" max="772" width="15" style="69" customWidth="1"/>
    <col min="773" max="773" width="16.7109375" style="69" customWidth="1"/>
    <col min="774" max="774" width="16.140625" style="69" customWidth="1"/>
    <col min="775" max="775" width="15.42578125" style="69" customWidth="1"/>
    <col min="776" max="776" width="15.7109375" style="69" customWidth="1"/>
    <col min="777" max="777" width="19.42578125" style="69" customWidth="1"/>
    <col min="778" max="778" width="15.7109375" style="69" customWidth="1"/>
    <col min="779" max="779" width="14.28515625" style="69" customWidth="1"/>
    <col min="780" max="780" width="15.7109375" style="69" customWidth="1"/>
    <col min="781" max="781" width="17.7109375" style="69" customWidth="1"/>
    <col min="782" max="782" width="19.7109375" style="69" customWidth="1"/>
    <col min="783" max="783" width="14.42578125" style="69" customWidth="1"/>
    <col min="784" max="1019" width="8.7109375" style="69"/>
    <col min="1020" max="1020" width="12.140625" style="69" customWidth="1"/>
    <col min="1021" max="1021" width="30" style="69" customWidth="1"/>
    <col min="1022" max="1022" width="24.42578125" style="69" customWidth="1"/>
    <col min="1023" max="1023" width="17.140625" style="69" customWidth="1"/>
    <col min="1024" max="1024" width="15.28515625" style="69" customWidth="1"/>
    <col min="1025" max="1025" width="13.42578125" style="69" customWidth="1"/>
    <col min="1026" max="1027" width="12.7109375" style="69" customWidth="1"/>
    <col min="1028" max="1028" width="15" style="69" customWidth="1"/>
    <col min="1029" max="1029" width="16.7109375" style="69" customWidth="1"/>
    <col min="1030" max="1030" width="16.140625" style="69" customWidth="1"/>
    <col min="1031" max="1031" width="15.42578125" style="69" customWidth="1"/>
    <col min="1032" max="1032" width="15.7109375" style="69" customWidth="1"/>
    <col min="1033" max="1033" width="19.42578125" style="69" customWidth="1"/>
    <col min="1034" max="1034" width="15.7109375" style="69" customWidth="1"/>
    <col min="1035" max="1035" width="14.28515625" style="69" customWidth="1"/>
    <col min="1036" max="1036" width="15.7109375" style="69" customWidth="1"/>
    <col min="1037" max="1037" width="17.7109375" style="69" customWidth="1"/>
    <col min="1038" max="1038" width="19.7109375" style="69" customWidth="1"/>
    <col min="1039" max="1039" width="14.42578125" style="69" customWidth="1"/>
    <col min="1040" max="1275" width="8.7109375" style="69"/>
    <col min="1276" max="1276" width="12.140625" style="69" customWidth="1"/>
    <col min="1277" max="1277" width="30" style="69" customWidth="1"/>
    <col min="1278" max="1278" width="24.42578125" style="69" customWidth="1"/>
    <col min="1279" max="1279" width="17.140625" style="69" customWidth="1"/>
    <col min="1280" max="1280" width="15.28515625" style="69" customWidth="1"/>
    <col min="1281" max="1281" width="13.42578125" style="69" customWidth="1"/>
    <col min="1282" max="1283" width="12.7109375" style="69" customWidth="1"/>
    <col min="1284" max="1284" width="15" style="69" customWidth="1"/>
    <col min="1285" max="1285" width="16.7109375" style="69" customWidth="1"/>
    <col min="1286" max="1286" width="16.140625" style="69" customWidth="1"/>
    <col min="1287" max="1287" width="15.42578125" style="69" customWidth="1"/>
    <col min="1288" max="1288" width="15.7109375" style="69" customWidth="1"/>
    <col min="1289" max="1289" width="19.42578125" style="69" customWidth="1"/>
    <col min="1290" max="1290" width="15.7109375" style="69" customWidth="1"/>
    <col min="1291" max="1291" width="14.28515625" style="69" customWidth="1"/>
    <col min="1292" max="1292" width="15.7109375" style="69" customWidth="1"/>
    <col min="1293" max="1293" width="17.7109375" style="69" customWidth="1"/>
    <col min="1294" max="1294" width="19.7109375" style="69" customWidth="1"/>
    <col min="1295" max="1295" width="14.42578125" style="69" customWidth="1"/>
    <col min="1296" max="1531" width="8.7109375" style="69"/>
    <col min="1532" max="1532" width="12.140625" style="69" customWidth="1"/>
    <col min="1533" max="1533" width="30" style="69" customWidth="1"/>
    <col min="1534" max="1534" width="24.42578125" style="69" customWidth="1"/>
    <col min="1535" max="1535" width="17.140625" style="69" customWidth="1"/>
    <col min="1536" max="1536" width="15.28515625" style="69" customWidth="1"/>
    <col min="1537" max="1537" width="13.42578125" style="69" customWidth="1"/>
    <col min="1538" max="1539" width="12.7109375" style="69" customWidth="1"/>
    <col min="1540" max="1540" width="15" style="69" customWidth="1"/>
    <col min="1541" max="1541" width="16.7109375" style="69" customWidth="1"/>
    <col min="1542" max="1542" width="16.140625" style="69" customWidth="1"/>
    <col min="1543" max="1543" width="15.42578125" style="69" customWidth="1"/>
    <col min="1544" max="1544" width="15.7109375" style="69" customWidth="1"/>
    <col min="1545" max="1545" width="19.42578125" style="69" customWidth="1"/>
    <col min="1546" max="1546" width="15.7109375" style="69" customWidth="1"/>
    <col min="1547" max="1547" width="14.28515625" style="69" customWidth="1"/>
    <col min="1548" max="1548" width="15.7109375" style="69" customWidth="1"/>
    <col min="1549" max="1549" width="17.7109375" style="69" customWidth="1"/>
    <col min="1550" max="1550" width="19.7109375" style="69" customWidth="1"/>
    <col min="1551" max="1551" width="14.42578125" style="69" customWidth="1"/>
    <col min="1552" max="1787" width="8.7109375" style="69"/>
    <col min="1788" max="1788" width="12.140625" style="69" customWidth="1"/>
    <col min="1789" max="1789" width="30" style="69" customWidth="1"/>
    <col min="1790" max="1790" width="24.42578125" style="69" customWidth="1"/>
    <col min="1791" max="1791" width="17.140625" style="69" customWidth="1"/>
    <col min="1792" max="1792" width="15.28515625" style="69" customWidth="1"/>
    <col min="1793" max="1793" width="13.42578125" style="69" customWidth="1"/>
    <col min="1794" max="1795" width="12.7109375" style="69" customWidth="1"/>
    <col min="1796" max="1796" width="15" style="69" customWidth="1"/>
    <col min="1797" max="1797" width="16.7109375" style="69" customWidth="1"/>
    <col min="1798" max="1798" width="16.140625" style="69" customWidth="1"/>
    <col min="1799" max="1799" width="15.42578125" style="69" customWidth="1"/>
    <col min="1800" max="1800" width="15.7109375" style="69" customWidth="1"/>
    <col min="1801" max="1801" width="19.42578125" style="69" customWidth="1"/>
    <col min="1802" max="1802" width="15.7109375" style="69" customWidth="1"/>
    <col min="1803" max="1803" width="14.28515625" style="69" customWidth="1"/>
    <col min="1804" max="1804" width="15.7109375" style="69" customWidth="1"/>
    <col min="1805" max="1805" width="17.7109375" style="69" customWidth="1"/>
    <col min="1806" max="1806" width="19.7109375" style="69" customWidth="1"/>
    <col min="1807" max="1807" width="14.42578125" style="69" customWidth="1"/>
    <col min="1808" max="2043" width="8.7109375" style="69"/>
    <col min="2044" max="2044" width="12.140625" style="69" customWidth="1"/>
    <col min="2045" max="2045" width="30" style="69" customWidth="1"/>
    <col min="2046" max="2046" width="24.42578125" style="69" customWidth="1"/>
    <col min="2047" max="2047" width="17.140625" style="69" customWidth="1"/>
    <col min="2048" max="2048" width="15.28515625" style="69" customWidth="1"/>
    <col min="2049" max="2049" width="13.42578125" style="69" customWidth="1"/>
    <col min="2050" max="2051" width="12.7109375" style="69" customWidth="1"/>
    <col min="2052" max="2052" width="15" style="69" customWidth="1"/>
    <col min="2053" max="2053" width="16.7109375" style="69" customWidth="1"/>
    <col min="2054" max="2054" width="16.140625" style="69" customWidth="1"/>
    <col min="2055" max="2055" width="15.42578125" style="69" customWidth="1"/>
    <col min="2056" max="2056" width="15.7109375" style="69" customWidth="1"/>
    <col min="2057" max="2057" width="19.42578125" style="69" customWidth="1"/>
    <col min="2058" max="2058" width="15.7109375" style="69" customWidth="1"/>
    <col min="2059" max="2059" width="14.28515625" style="69" customWidth="1"/>
    <col min="2060" max="2060" width="15.7109375" style="69" customWidth="1"/>
    <col min="2061" max="2061" width="17.7109375" style="69" customWidth="1"/>
    <col min="2062" max="2062" width="19.7109375" style="69" customWidth="1"/>
    <col min="2063" max="2063" width="14.42578125" style="69" customWidth="1"/>
    <col min="2064" max="2299" width="8.7109375" style="69"/>
    <col min="2300" max="2300" width="12.140625" style="69" customWidth="1"/>
    <col min="2301" max="2301" width="30" style="69" customWidth="1"/>
    <col min="2302" max="2302" width="24.42578125" style="69" customWidth="1"/>
    <col min="2303" max="2303" width="17.140625" style="69" customWidth="1"/>
    <col min="2304" max="2304" width="15.28515625" style="69" customWidth="1"/>
    <col min="2305" max="2305" width="13.42578125" style="69" customWidth="1"/>
    <col min="2306" max="2307" width="12.7109375" style="69" customWidth="1"/>
    <col min="2308" max="2308" width="15" style="69" customWidth="1"/>
    <col min="2309" max="2309" width="16.7109375" style="69" customWidth="1"/>
    <col min="2310" max="2310" width="16.140625" style="69" customWidth="1"/>
    <col min="2311" max="2311" width="15.42578125" style="69" customWidth="1"/>
    <col min="2312" max="2312" width="15.7109375" style="69" customWidth="1"/>
    <col min="2313" max="2313" width="19.42578125" style="69" customWidth="1"/>
    <col min="2314" max="2314" width="15.7109375" style="69" customWidth="1"/>
    <col min="2315" max="2315" width="14.28515625" style="69" customWidth="1"/>
    <col min="2316" max="2316" width="15.7109375" style="69" customWidth="1"/>
    <col min="2317" max="2317" width="17.7109375" style="69" customWidth="1"/>
    <col min="2318" max="2318" width="19.7109375" style="69" customWidth="1"/>
    <col min="2319" max="2319" width="14.42578125" style="69" customWidth="1"/>
    <col min="2320" max="2555" width="8.7109375" style="69"/>
    <col min="2556" max="2556" width="12.140625" style="69" customWidth="1"/>
    <col min="2557" max="2557" width="30" style="69" customWidth="1"/>
    <col min="2558" max="2558" width="24.42578125" style="69" customWidth="1"/>
    <col min="2559" max="2559" width="17.140625" style="69" customWidth="1"/>
    <col min="2560" max="2560" width="15.28515625" style="69" customWidth="1"/>
    <col min="2561" max="2561" width="13.42578125" style="69" customWidth="1"/>
    <col min="2562" max="2563" width="12.7109375" style="69" customWidth="1"/>
    <col min="2564" max="2564" width="15" style="69" customWidth="1"/>
    <col min="2565" max="2565" width="16.7109375" style="69" customWidth="1"/>
    <col min="2566" max="2566" width="16.140625" style="69" customWidth="1"/>
    <col min="2567" max="2567" width="15.42578125" style="69" customWidth="1"/>
    <col min="2568" max="2568" width="15.7109375" style="69" customWidth="1"/>
    <col min="2569" max="2569" width="19.42578125" style="69" customWidth="1"/>
    <col min="2570" max="2570" width="15.7109375" style="69" customWidth="1"/>
    <col min="2571" max="2571" width="14.28515625" style="69" customWidth="1"/>
    <col min="2572" max="2572" width="15.7109375" style="69" customWidth="1"/>
    <col min="2573" max="2573" width="17.7109375" style="69" customWidth="1"/>
    <col min="2574" max="2574" width="19.7109375" style="69" customWidth="1"/>
    <col min="2575" max="2575" width="14.42578125" style="69" customWidth="1"/>
    <col min="2576" max="2811" width="8.7109375" style="69"/>
    <col min="2812" max="2812" width="12.140625" style="69" customWidth="1"/>
    <col min="2813" max="2813" width="30" style="69" customWidth="1"/>
    <col min="2814" max="2814" width="24.42578125" style="69" customWidth="1"/>
    <col min="2815" max="2815" width="17.140625" style="69" customWidth="1"/>
    <col min="2816" max="2816" width="15.28515625" style="69" customWidth="1"/>
    <col min="2817" max="2817" width="13.42578125" style="69" customWidth="1"/>
    <col min="2818" max="2819" width="12.7109375" style="69" customWidth="1"/>
    <col min="2820" max="2820" width="15" style="69" customWidth="1"/>
    <col min="2821" max="2821" width="16.7109375" style="69" customWidth="1"/>
    <col min="2822" max="2822" width="16.140625" style="69" customWidth="1"/>
    <col min="2823" max="2823" width="15.42578125" style="69" customWidth="1"/>
    <col min="2824" max="2824" width="15.7109375" style="69" customWidth="1"/>
    <col min="2825" max="2825" width="19.42578125" style="69" customWidth="1"/>
    <col min="2826" max="2826" width="15.7109375" style="69" customWidth="1"/>
    <col min="2827" max="2827" width="14.28515625" style="69" customWidth="1"/>
    <col min="2828" max="2828" width="15.7109375" style="69" customWidth="1"/>
    <col min="2829" max="2829" width="17.7109375" style="69" customWidth="1"/>
    <col min="2830" max="2830" width="19.7109375" style="69" customWidth="1"/>
    <col min="2831" max="2831" width="14.42578125" style="69" customWidth="1"/>
    <col min="2832" max="3067" width="8.7109375" style="69"/>
    <col min="3068" max="3068" width="12.140625" style="69" customWidth="1"/>
    <col min="3069" max="3069" width="30" style="69" customWidth="1"/>
    <col min="3070" max="3070" width="24.42578125" style="69" customWidth="1"/>
    <col min="3071" max="3071" width="17.140625" style="69" customWidth="1"/>
    <col min="3072" max="3072" width="15.28515625" style="69" customWidth="1"/>
    <col min="3073" max="3073" width="13.42578125" style="69" customWidth="1"/>
    <col min="3074" max="3075" width="12.7109375" style="69" customWidth="1"/>
    <col min="3076" max="3076" width="15" style="69" customWidth="1"/>
    <col min="3077" max="3077" width="16.7109375" style="69" customWidth="1"/>
    <col min="3078" max="3078" width="16.140625" style="69" customWidth="1"/>
    <col min="3079" max="3079" width="15.42578125" style="69" customWidth="1"/>
    <col min="3080" max="3080" width="15.7109375" style="69" customWidth="1"/>
    <col min="3081" max="3081" width="19.42578125" style="69" customWidth="1"/>
    <col min="3082" max="3082" width="15.7109375" style="69" customWidth="1"/>
    <col min="3083" max="3083" width="14.28515625" style="69" customWidth="1"/>
    <col min="3084" max="3084" width="15.7109375" style="69" customWidth="1"/>
    <col min="3085" max="3085" width="17.7109375" style="69" customWidth="1"/>
    <col min="3086" max="3086" width="19.7109375" style="69" customWidth="1"/>
    <col min="3087" max="3087" width="14.42578125" style="69" customWidth="1"/>
    <col min="3088" max="3323" width="8.7109375" style="69"/>
    <col min="3324" max="3324" width="12.140625" style="69" customWidth="1"/>
    <col min="3325" max="3325" width="30" style="69" customWidth="1"/>
    <col min="3326" max="3326" width="24.42578125" style="69" customWidth="1"/>
    <col min="3327" max="3327" width="17.140625" style="69" customWidth="1"/>
    <col min="3328" max="3328" width="15.28515625" style="69" customWidth="1"/>
    <col min="3329" max="3329" width="13.42578125" style="69" customWidth="1"/>
    <col min="3330" max="3331" width="12.7109375" style="69" customWidth="1"/>
    <col min="3332" max="3332" width="15" style="69" customWidth="1"/>
    <col min="3333" max="3333" width="16.7109375" style="69" customWidth="1"/>
    <col min="3334" max="3334" width="16.140625" style="69" customWidth="1"/>
    <col min="3335" max="3335" width="15.42578125" style="69" customWidth="1"/>
    <col min="3336" max="3336" width="15.7109375" style="69" customWidth="1"/>
    <col min="3337" max="3337" width="19.42578125" style="69" customWidth="1"/>
    <col min="3338" max="3338" width="15.7109375" style="69" customWidth="1"/>
    <col min="3339" max="3339" width="14.28515625" style="69" customWidth="1"/>
    <col min="3340" max="3340" width="15.7109375" style="69" customWidth="1"/>
    <col min="3341" max="3341" width="17.7109375" style="69" customWidth="1"/>
    <col min="3342" max="3342" width="19.7109375" style="69" customWidth="1"/>
    <col min="3343" max="3343" width="14.42578125" style="69" customWidth="1"/>
    <col min="3344" max="3579" width="8.7109375" style="69"/>
    <col min="3580" max="3580" width="12.140625" style="69" customWidth="1"/>
    <col min="3581" max="3581" width="30" style="69" customWidth="1"/>
    <col min="3582" max="3582" width="24.42578125" style="69" customWidth="1"/>
    <col min="3583" max="3583" width="17.140625" style="69" customWidth="1"/>
    <col min="3584" max="3584" width="15.28515625" style="69" customWidth="1"/>
    <col min="3585" max="3585" width="13.42578125" style="69" customWidth="1"/>
    <col min="3586" max="3587" width="12.7109375" style="69" customWidth="1"/>
    <col min="3588" max="3588" width="15" style="69" customWidth="1"/>
    <col min="3589" max="3589" width="16.7109375" style="69" customWidth="1"/>
    <col min="3590" max="3590" width="16.140625" style="69" customWidth="1"/>
    <col min="3591" max="3591" width="15.42578125" style="69" customWidth="1"/>
    <col min="3592" max="3592" width="15.7109375" style="69" customWidth="1"/>
    <col min="3593" max="3593" width="19.42578125" style="69" customWidth="1"/>
    <col min="3594" max="3594" width="15.7109375" style="69" customWidth="1"/>
    <col min="3595" max="3595" width="14.28515625" style="69" customWidth="1"/>
    <col min="3596" max="3596" width="15.7109375" style="69" customWidth="1"/>
    <col min="3597" max="3597" width="17.7109375" style="69" customWidth="1"/>
    <col min="3598" max="3598" width="19.7109375" style="69" customWidth="1"/>
    <col min="3599" max="3599" width="14.42578125" style="69" customWidth="1"/>
    <col min="3600" max="3835" width="8.7109375" style="69"/>
    <col min="3836" max="3836" width="12.140625" style="69" customWidth="1"/>
    <col min="3837" max="3837" width="30" style="69" customWidth="1"/>
    <col min="3838" max="3838" width="24.42578125" style="69" customWidth="1"/>
    <col min="3839" max="3839" width="17.140625" style="69" customWidth="1"/>
    <col min="3840" max="3840" width="15.28515625" style="69" customWidth="1"/>
    <col min="3841" max="3841" width="13.42578125" style="69" customWidth="1"/>
    <col min="3842" max="3843" width="12.7109375" style="69" customWidth="1"/>
    <col min="3844" max="3844" width="15" style="69" customWidth="1"/>
    <col min="3845" max="3845" width="16.7109375" style="69" customWidth="1"/>
    <col min="3846" max="3846" width="16.140625" style="69" customWidth="1"/>
    <col min="3847" max="3847" width="15.42578125" style="69" customWidth="1"/>
    <col min="3848" max="3848" width="15.7109375" style="69" customWidth="1"/>
    <col min="3849" max="3849" width="19.42578125" style="69" customWidth="1"/>
    <col min="3850" max="3850" width="15.7109375" style="69" customWidth="1"/>
    <col min="3851" max="3851" width="14.28515625" style="69" customWidth="1"/>
    <col min="3852" max="3852" width="15.7109375" style="69" customWidth="1"/>
    <col min="3853" max="3853" width="17.7109375" style="69" customWidth="1"/>
    <col min="3854" max="3854" width="19.7109375" style="69" customWidth="1"/>
    <col min="3855" max="3855" width="14.42578125" style="69" customWidth="1"/>
    <col min="3856" max="4091" width="8.7109375" style="69"/>
    <col min="4092" max="4092" width="12.140625" style="69" customWidth="1"/>
    <col min="4093" max="4093" width="30" style="69" customWidth="1"/>
    <col min="4094" max="4094" width="24.42578125" style="69" customWidth="1"/>
    <col min="4095" max="4095" width="17.140625" style="69" customWidth="1"/>
    <col min="4096" max="4096" width="15.28515625" style="69" customWidth="1"/>
    <col min="4097" max="4097" width="13.42578125" style="69" customWidth="1"/>
    <col min="4098" max="4099" width="12.7109375" style="69" customWidth="1"/>
    <col min="4100" max="4100" width="15" style="69" customWidth="1"/>
    <col min="4101" max="4101" width="16.7109375" style="69" customWidth="1"/>
    <col min="4102" max="4102" width="16.140625" style="69" customWidth="1"/>
    <col min="4103" max="4103" width="15.42578125" style="69" customWidth="1"/>
    <col min="4104" max="4104" width="15.7109375" style="69" customWidth="1"/>
    <col min="4105" max="4105" width="19.42578125" style="69" customWidth="1"/>
    <col min="4106" max="4106" width="15.7109375" style="69" customWidth="1"/>
    <col min="4107" max="4107" width="14.28515625" style="69" customWidth="1"/>
    <col min="4108" max="4108" width="15.7109375" style="69" customWidth="1"/>
    <col min="4109" max="4109" width="17.7109375" style="69" customWidth="1"/>
    <col min="4110" max="4110" width="19.7109375" style="69" customWidth="1"/>
    <col min="4111" max="4111" width="14.42578125" style="69" customWidth="1"/>
    <col min="4112" max="4347" width="8.7109375" style="69"/>
    <col min="4348" max="4348" width="12.140625" style="69" customWidth="1"/>
    <col min="4349" max="4349" width="30" style="69" customWidth="1"/>
    <col min="4350" max="4350" width="24.42578125" style="69" customWidth="1"/>
    <col min="4351" max="4351" width="17.140625" style="69" customWidth="1"/>
    <col min="4352" max="4352" width="15.28515625" style="69" customWidth="1"/>
    <col min="4353" max="4353" width="13.42578125" style="69" customWidth="1"/>
    <col min="4354" max="4355" width="12.7109375" style="69" customWidth="1"/>
    <col min="4356" max="4356" width="15" style="69" customWidth="1"/>
    <col min="4357" max="4357" width="16.7109375" style="69" customWidth="1"/>
    <col min="4358" max="4358" width="16.140625" style="69" customWidth="1"/>
    <col min="4359" max="4359" width="15.42578125" style="69" customWidth="1"/>
    <col min="4360" max="4360" width="15.7109375" style="69" customWidth="1"/>
    <col min="4361" max="4361" width="19.42578125" style="69" customWidth="1"/>
    <col min="4362" max="4362" width="15.7109375" style="69" customWidth="1"/>
    <col min="4363" max="4363" width="14.28515625" style="69" customWidth="1"/>
    <col min="4364" max="4364" width="15.7109375" style="69" customWidth="1"/>
    <col min="4365" max="4365" width="17.7109375" style="69" customWidth="1"/>
    <col min="4366" max="4366" width="19.7109375" style="69" customWidth="1"/>
    <col min="4367" max="4367" width="14.42578125" style="69" customWidth="1"/>
    <col min="4368" max="4603" width="8.7109375" style="69"/>
    <col min="4604" max="4604" width="12.140625" style="69" customWidth="1"/>
    <col min="4605" max="4605" width="30" style="69" customWidth="1"/>
    <col min="4606" max="4606" width="24.42578125" style="69" customWidth="1"/>
    <col min="4607" max="4607" width="17.140625" style="69" customWidth="1"/>
    <col min="4608" max="4608" width="15.28515625" style="69" customWidth="1"/>
    <col min="4609" max="4609" width="13.42578125" style="69" customWidth="1"/>
    <col min="4610" max="4611" width="12.7109375" style="69" customWidth="1"/>
    <col min="4612" max="4612" width="15" style="69" customWidth="1"/>
    <col min="4613" max="4613" width="16.7109375" style="69" customWidth="1"/>
    <col min="4614" max="4614" width="16.140625" style="69" customWidth="1"/>
    <col min="4615" max="4615" width="15.42578125" style="69" customWidth="1"/>
    <col min="4616" max="4616" width="15.7109375" style="69" customWidth="1"/>
    <col min="4617" max="4617" width="19.42578125" style="69" customWidth="1"/>
    <col min="4618" max="4618" width="15.7109375" style="69" customWidth="1"/>
    <col min="4619" max="4619" width="14.28515625" style="69" customWidth="1"/>
    <col min="4620" max="4620" width="15.7109375" style="69" customWidth="1"/>
    <col min="4621" max="4621" width="17.7109375" style="69" customWidth="1"/>
    <col min="4622" max="4622" width="19.7109375" style="69" customWidth="1"/>
    <col min="4623" max="4623" width="14.42578125" style="69" customWidth="1"/>
    <col min="4624" max="4859" width="8.7109375" style="69"/>
    <col min="4860" max="4860" width="12.140625" style="69" customWidth="1"/>
    <col min="4861" max="4861" width="30" style="69" customWidth="1"/>
    <col min="4862" max="4862" width="24.42578125" style="69" customWidth="1"/>
    <col min="4863" max="4863" width="17.140625" style="69" customWidth="1"/>
    <col min="4864" max="4864" width="15.28515625" style="69" customWidth="1"/>
    <col min="4865" max="4865" width="13.42578125" style="69" customWidth="1"/>
    <col min="4866" max="4867" width="12.7109375" style="69" customWidth="1"/>
    <col min="4868" max="4868" width="15" style="69" customWidth="1"/>
    <col min="4869" max="4869" width="16.7109375" style="69" customWidth="1"/>
    <col min="4870" max="4870" width="16.140625" style="69" customWidth="1"/>
    <col min="4871" max="4871" width="15.42578125" style="69" customWidth="1"/>
    <col min="4872" max="4872" width="15.7109375" style="69" customWidth="1"/>
    <col min="4873" max="4873" width="19.42578125" style="69" customWidth="1"/>
    <col min="4874" max="4874" width="15.7109375" style="69" customWidth="1"/>
    <col min="4875" max="4875" width="14.28515625" style="69" customWidth="1"/>
    <col min="4876" max="4876" width="15.7109375" style="69" customWidth="1"/>
    <col min="4877" max="4877" width="17.7109375" style="69" customWidth="1"/>
    <col min="4878" max="4878" width="19.7109375" style="69" customWidth="1"/>
    <col min="4879" max="4879" width="14.42578125" style="69" customWidth="1"/>
    <col min="4880" max="5115" width="8.7109375" style="69"/>
    <col min="5116" max="5116" width="12.140625" style="69" customWidth="1"/>
    <col min="5117" max="5117" width="30" style="69" customWidth="1"/>
    <col min="5118" max="5118" width="24.42578125" style="69" customWidth="1"/>
    <col min="5119" max="5119" width="17.140625" style="69" customWidth="1"/>
    <col min="5120" max="5120" width="15.28515625" style="69" customWidth="1"/>
    <col min="5121" max="5121" width="13.42578125" style="69" customWidth="1"/>
    <col min="5122" max="5123" width="12.7109375" style="69" customWidth="1"/>
    <col min="5124" max="5124" width="15" style="69" customWidth="1"/>
    <col min="5125" max="5125" width="16.7109375" style="69" customWidth="1"/>
    <col min="5126" max="5126" width="16.140625" style="69" customWidth="1"/>
    <col min="5127" max="5127" width="15.42578125" style="69" customWidth="1"/>
    <col min="5128" max="5128" width="15.7109375" style="69" customWidth="1"/>
    <col min="5129" max="5129" width="19.42578125" style="69" customWidth="1"/>
    <col min="5130" max="5130" width="15.7109375" style="69" customWidth="1"/>
    <col min="5131" max="5131" width="14.28515625" style="69" customWidth="1"/>
    <col min="5132" max="5132" width="15.7109375" style="69" customWidth="1"/>
    <col min="5133" max="5133" width="17.7109375" style="69" customWidth="1"/>
    <col min="5134" max="5134" width="19.7109375" style="69" customWidth="1"/>
    <col min="5135" max="5135" width="14.42578125" style="69" customWidth="1"/>
    <col min="5136" max="5371" width="8.7109375" style="69"/>
    <col min="5372" max="5372" width="12.140625" style="69" customWidth="1"/>
    <col min="5373" max="5373" width="30" style="69" customWidth="1"/>
    <col min="5374" max="5374" width="24.42578125" style="69" customWidth="1"/>
    <col min="5375" max="5375" width="17.140625" style="69" customWidth="1"/>
    <col min="5376" max="5376" width="15.28515625" style="69" customWidth="1"/>
    <col min="5377" max="5377" width="13.42578125" style="69" customWidth="1"/>
    <col min="5378" max="5379" width="12.7109375" style="69" customWidth="1"/>
    <col min="5380" max="5380" width="15" style="69" customWidth="1"/>
    <col min="5381" max="5381" width="16.7109375" style="69" customWidth="1"/>
    <col min="5382" max="5382" width="16.140625" style="69" customWidth="1"/>
    <col min="5383" max="5383" width="15.42578125" style="69" customWidth="1"/>
    <col min="5384" max="5384" width="15.7109375" style="69" customWidth="1"/>
    <col min="5385" max="5385" width="19.42578125" style="69" customWidth="1"/>
    <col min="5386" max="5386" width="15.7109375" style="69" customWidth="1"/>
    <col min="5387" max="5387" width="14.28515625" style="69" customWidth="1"/>
    <col min="5388" max="5388" width="15.7109375" style="69" customWidth="1"/>
    <col min="5389" max="5389" width="17.7109375" style="69" customWidth="1"/>
    <col min="5390" max="5390" width="19.7109375" style="69" customWidth="1"/>
    <col min="5391" max="5391" width="14.42578125" style="69" customWidth="1"/>
    <col min="5392" max="5627" width="8.7109375" style="69"/>
    <col min="5628" max="5628" width="12.140625" style="69" customWidth="1"/>
    <col min="5629" max="5629" width="30" style="69" customWidth="1"/>
    <col min="5630" max="5630" width="24.42578125" style="69" customWidth="1"/>
    <col min="5631" max="5631" width="17.140625" style="69" customWidth="1"/>
    <col min="5632" max="5632" width="15.28515625" style="69" customWidth="1"/>
    <col min="5633" max="5633" width="13.42578125" style="69" customWidth="1"/>
    <col min="5634" max="5635" width="12.7109375" style="69" customWidth="1"/>
    <col min="5636" max="5636" width="15" style="69" customWidth="1"/>
    <col min="5637" max="5637" width="16.7109375" style="69" customWidth="1"/>
    <col min="5638" max="5638" width="16.140625" style="69" customWidth="1"/>
    <col min="5639" max="5639" width="15.42578125" style="69" customWidth="1"/>
    <col min="5640" max="5640" width="15.7109375" style="69" customWidth="1"/>
    <col min="5641" max="5641" width="19.42578125" style="69" customWidth="1"/>
    <col min="5642" max="5642" width="15.7109375" style="69" customWidth="1"/>
    <col min="5643" max="5643" width="14.28515625" style="69" customWidth="1"/>
    <col min="5644" max="5644" width="15.7109375" style="69" customWidth="1"/>
    <col min="5645" max="5645" width="17.7109375" style="69" customWidth="1"/>
    <col min="5646" max="5646" width="19.7109375" style="69" customWidth="1"/>
    <col min="5647" max="5647" width="14.42578125" style="69" customWidth="1"/>
    <col min="5648" max="5883" width="8.7109375" style="69"/>
    <col min="5884" max="5884" width="12.140625" style="69" customWidth="1"/>
    <col min="5885" max="5885" width="30" style="69" customWidth="1"/>
    <col min="5886" max="5886" width="24.42578125" style="69" customWidth="1"/>
    <col min="5887" max="5887" width="17.140625" style="69" customWidth="1"/>
    <col min="5888" max="5888" width="15.28515625" style="69" customWidth="1"/>
    <col min="5889" max="5889" width="13.42578125" style="69" customWidth="1"/>
    <col min="5890" max="5891" width="12.7109375" style="69" customWidth="1"/>
    <col min="5892" max="5892" width="15" style="69" customWidth="1"/>
    <col min="5893" max="5893" width="16.7109375" style="69" customWidth="1"/>
    <col min="5894" max="5894" width="16.140625" style="69" customWidth="1"/>
    <col min="5895" max="5895" width="15.42578125" style="69" customWidth="1"/>
    <col min="5896" max="5896" width="15.7109375" style="69" customWidth="1"/>
    <col min="5897" max="5897" width="19.42578125" style="69" customWidth="1"/>
    <col min="5898" max="5898" width="15.7109375" style="69" customWidth="1"/>
    <col min="5899" max="5899" width="14.28515625" style="69" customWidth="1"/>
    <col min="5900" max="5900" width="15.7109375" style="69" customWidth="1"/>
    <col min="5901" max="5901" width="17.7109375" style="69" customWidth="1"/>
    <col min="5902" max="5902" width="19.7109375" style="69" customWidth="1"/>
    <col min="5903" max="5903" width="14.42578125" style="69" customWidth="1"/>
    <col min="5904" max="6139" width="8.7109375" style="69"/>
    <col min="6140" max="6140" width="12.140625" style="69" customWidth="1"/>
    <col min="6141" max="6141" width="30" style="69" customWidth="1"/>
    <col min="6142" max="6142" width="24.42578125" style="69" customWidth="1"/>
    <col min="6143" max="6143" width="17.140625" style="69" customWidth="1"/>
    <col min="6144" max="6144" width="15.28515625" style="69" customWidth="1"/>
    <col min="6145" max="6145" width="13.42578125" style="69" customWidth="1"/>
    <col min="6146" max="6147" width="12.7109375" style="69" customWidth="1"/>
    <col min="6148" max="6148" width="15" style="69" customWidth="1"/>
    <col min="6149" max="6149" width="16.7109375" style="69" customWidth="1"/>
    <col min="6150" max="6150" width="16.140625" style="69" customWidth="1"/>
    <col min="6151" max="6151" width="15.42578125" style="69" customWidth="1"/>
    <col min="6152" max="6152" width="15.7109375" style="69" customWidth="1"/>
    <col min="6153" max="6153" width="19.42578125" style="69" customWidth="1"/>
    <col min="6154" max="6154" width="15.7109375" style="69" customWidth="1"/>
    <col min="6155" max="6155" width="14.28515625" style="69" customWidth="1"/>
    <col min="6156" max="6156" width="15.7109375" style="69" customWidth="1"/>
    <col min="6157" max="6157" width="17.7109375" style="69" customWidth="1"/>
    <col min="6158" max="6158" width="19.7109375" style="69" customWidth="1"/>
    <col min="6159" max="6159" width="14.42578125" style="69" customWidth="1"/>
    <col min="6160" max="6395" width="8.7109375" style="69"/>
    <col min="6396" max="6396" width="12.140625" style="69" customWidth="1"/>
    <col min="6397" max="6397" width="30" style="69" customWidth="1"/>
    <col min="6398" max="6398" width="24.42578125" style="69" customWidth="1"/>
    <col min="6399" max="6399" width="17.140625" style="69" customWidth="1"/>
    <col min="6400" max="6400" width="15.28515625" style="69" customWidth="1"/>
    <col min="6401" max="6401" width="13.42578125" style="69" customWidth="1"/>
    <col min="6402" max="6403" width="12.7109375" style="69" customWidth="1"/>
    <col min="6404" max="6404" width="15" style="69" customWidth="1"/>
    <col min="6405" max="6405" width="16.7109375" style="69" customWidth="1"/>
    <col min="6406" max="6406" width="16.140625" style="69" customWidth="1"/>
    <col min="6407" max="6407" width="15.42578125" style="69" customWidth="1"/>
    <col min="6408" max="6408" width="15.7109375" style="69" customWidth="1"/>
    <col min="6409" max="6409" width="19.42578125" style="69" customWidth="1"/>
    <col min="6410" max="6410" width="15.7109375" style="69" customWidth="1"/>
    <col min="6411" max="6411" width="14.28515625" style="69" customWidth="1"/>
    <col min="6412" max="6412" width="15.7109375" style="69" customWidth="1"/>
    <col min="6413" max="6413" width="17.7109375" style="69" customWidth="1"/>
    <col min="6414" max="6414" width="19.7109375" style="69" customWidth="1"/>
    <col min="6415" max="6415" width="14.42578125" style="69" customWidth="1"/>
    <col min="6416" max="6651" width="8.7109375" style="69"/>
    <col min="6652" max="6652" width="12.140625" style="69" customWidth="1"/>
    <col min="6653" max="6653" width="30" style="69" customWidth="1"/>
    <col min="6654" max="6654" width="24.42578125" style="69" customWidth="1"/>
    <col min="6655" max="6655" width="17.140625" style="69" customWidth="1"/>
    <col min="6656" max="6656" width="15.28515625" style="69" customWidth="1"/>
    <col min="6657" max="6657" width="13.42578125" style="69" customWidth="1"/>
    <col min="6658" max="6659" width="12.7109375" style="69" customWidth="1"/>
    <col min="6660" max="6660" width="15" style="69" customWidth="1"/>
    <col min="6661" max="6661" width="16.7109375" style="69" customWidth="1"/>
    <col min="6662" max="6662" width="16.140625" style="69" customWidth="1"/>
    <col min="6663" max="6663" width="15.42578125" style="69" customWidth="1"/>
    <col min="6664" max="6664" width="15.7109375" style="69" customWidth="1"/>
    <col min="6665" max="6665" width="19.42578125" style="69" customWidth="1"/>
    <col min="6666" max="6666" width="15.7109375" style="69" customWidth="1"/>
    <col min="6667" max="6667" width="14.28515625" style="69" customWidth="1"/>
    <col min="6668" max="6668" width="15.7109375" style="69" customWidth="1"/>
    <col min="6669" max="6669" width="17.7109375" style="69" customWidth="1"/>
    <col min="6670" max="6670" width="19.7109375" style="69" customWidth="1"/>
    <col min="6671" max="6671" width="14.42578125" style="69" customWidth="1"/>
    <col min="6672" max="6907" width="8.7109375" style="69"/>
    <col min="6908" max="6908" width="12.140625" style="69" customWidth="1"/>
    <col min="6909" max="6909" width="30" style="69" customWidth="1"/>
    <col min="6910" max="6910" width="24.42578125" style="69" customWidth="1"/>
    <col min="6911" max="6911" width="17.140625" style="69" customWidth="1"/>
    <col min="6912" max="6912" width="15.28515625" style="69" customWidth="1"/>
    <col min="6913" max="6913" width="13.42578125" style="69" customWidth="1"/>
    <col min="6914" max="6915" width="12.7109375" style="69" customWidth="1"/>
    <col min="6916" max="6916" width="15" style="69" customWidth="1"/>
    <col min="6917" max="6917" width="16.7109375" style="69" customWidth="1"/>
    <col min="6918" max="6918" width="16.140625" style="69" customWidth="1"/>
    <col min="6919" max="6919" width="15.42578125" style="69" customWidth="1"/>
    <col min="6920" max="6920" width="15.7109375" style="69" customWidth="1"/>
    <col min="6921" max="6921" width="19.42578125" style="69" customWidth="1"/>
    <col min="6922" max="6922" width="15.7109375" style="69" customWidth="1"/>
    <col min="6923" max="6923" width="14.28515625" style="69" customWidth="1"/>
    <col min="6924" max="6924" width="15.7109375" style="69" customWidth="1"/>
    <col min="6925" max="6925" width="17.7109375" style="69" customWidth="1"/>
    <col min="6926" max="6926" width="19.7109375" style="69" customWidth="1"/>
    <col min="6927" max="6927" width="14.42578125" style="69" customWidth="1"/>
    <col min="6928" max="7163" width="8.7109375" style="69"/>
    <col min="7164" max="7164" width="12.140625" style="69" customWidth="1"/>
    <col min="7165" max="7165" width="30" style="69" customWidth="1"/>
    <col min="7166" max="7166" width="24.42578125" style="69" customWidth="1"/>
    <col min="7167" max="7167" width="17.140625" style="69" customWidth="1"/>
    <col min="7168" max="7168" width="15.28515625" style="69" customWidth="1"/>
    <col min="7169" max="7169" width="13.42578125" style="69" customWidth="1"/>
    <col min="7170" max="7171" width="12.7109375" style="69" customWidth="1"/>
    <col min="7172" max="7172" width="15" style="69" customWidth="1"/>
    <col min="7173" max="7173" width="16.7109375" style="69" customWidth="1"/>
    <col min="7174" max="7174" width="16.140625" style="69" customWidth="1"/>
    <col min="7175" max="7175" width="15.42578125" style="69" customWidth="1"/>
    <col min="7176" max="7176" width="15.7109375" style="69" customWidth="1"/>
    <col min="7177" max="7177" width="19.42578125" style="69" customWidth="1"/>
    <col min="7178" max="7178" width="15.7109375" style="69" customWidth="1"/>
    <col min="7179" max="7179" width="14.28515625" style="69" customWidth="1"/>
    <col min="7180" max="7180" width="15.7109375" style="69" customWidth="1"/>
    <col min="7181" max="7181" width="17.7109375" style="69" customWidth="1"/>
    <col min="7182" max="7182" width="19.7109375" style="69" customWidth="1"/>
    <col min="7183" max="7183" width="14.42578125" style="69" customWidth="1"/>
    <col min="7184" max="7419" width="8.7109375" style="69"/>
    <col min="7420" max="7420" width="12.140625" style="69" customWidth="1"/>
    <col min="7421" max="7421" width="30" style="69" customWidth="1"/>
    <col min="7422" max="7422" width="24.42578125" style="69" customWidth="1"/>
    <col min="7423" max="7423" width="17.140625" style="69" customWidth="1"/>
    <col min="7424" max="7424" width="15.28515625" style="69" customWidth="1"/>
    <col min="7425" max="7425" width="13.42578125" style="69" customWidth="1"/>
    <col min="7426" max="7427" width="12.7109375" style="69" customWidth="1"/>
    <col min="7428" max="7428" width="15" style="69" customWidth="1"/>
    <col min="7429" max="7429" width="16.7109375" style="69" customWidth="1"/>
    <col min="7430" max="7430" width="16.140625" style="69" customWidth="1"/>
    <col min="7431" max="7431" width="15.42578125" style="69" customWidth="1"/>
    <col min="7432" max="7432" width="15.7109375" style="69" customWidth="1"/>
    <col min="7433" max="7433" width="19.42578125" style="69" customWidth="1"/>
    <col min="7434" max="7434" width="15.7109375" style="69" customWidth="1"/>
    <col min="7435" max="7435" width="14.28515625" style="69" customWidth="1"/>
    <col min="7436" max="7436" width="15.7109375" style="69" customWidth="1"/>
    <col min="7437" max="7437" width="17.7109375" style="69" customWidth="1"/>
    <col min="7438" max="7438" width="19.7109375" style="69" customWidth="1"/>
    <col min="7439" max="7439" width="14.42578125" style="69" customWidth="1"/>
    <col min="7440" max="7675" width="8.7109375" style="69"/>
    <col min="7676" max="7676" width="12.140625" style="69" customWidth="1"/>
    <col min="7677" max="7677" width="30" style="69" customWidth="1"/>
    <col min="7678" max="7678" width="24.42578125" style="69" customWidth="1"/>
    <col min="7679" max="7679" width="17.140625" style="69" customWidth="1"/>
    <col min="7680" max="7680" width="15.28515625" style="69" customWidth="1"/>
    <col min="7681" max="7681" width="13.42578125" style="69" customWidth="1"/>
    <col min="7682" max="7683" width="12.7109375" style="69" customWidth="1"/>
    <col min="7684" max="7684" width="15" style="69" customWidth="1"/>
    <col min="7685" max="7685" width="16.7109375" style="69" customWidth="1"/>
    <col min="7686" max="7686" width="16.140625" style="69" customWidth="1"/>
    <col min="7687" max="7687" width="15.42578125" style="69" customWidth="1"/>
    <col min="7688" max="7688" width="15.7109375" style="69" customWidth="1"/>
    <col min="7689" max="7689" width="19.42578125" style="69" customWidth="1"/>
    <col min="7690" max="7690" width="15.7109375" style="69" customWidth="1"/>
    <col min="7691" max="7691" width="14.28515625" style="69" customWidth="1"/>
    <col min="7692" max="7692" width="15.7109375" style="69" customWidth="1"/>
    <col min="7693" max="7693" width="17.7109375" style="69" customWidth="1"/>
    <col min="7694" max="7694" width="19.7109375" style="69" customWidth="1"/>
    <col min="7695" max="7695" width="14.42578125" style="69" customWidth="1"/>
    <col min="7696" max="7931" width="8.7109375" style="69"/>
    <col min="7932" max="7932" width="12.140625" style="69" customWidth="1"/>
    <col min="7933" max="7933" width="30" style="69" customWidth="1"/>
    <col min="7934" max="7934" width="24.42578125" style="69" customWidth="1"/>
    <col min="7935" max="7935" width="17.140625" style="69" customWidth="1"/>
    <col min="7936" max="7936" width="15.28515625" style="69" customWidth="1"/>
    <col min="7937" max="7937" width="13.42578125" style="69" customWidth="1"/>
    <col min="7938" max="7939" width="12.7109375" style="69" customWidth="1"/>
    <col min="7940" max="7940" width="15" style="69" customWidth="1"/>
    <col min="7941" max="7941" width="16.7109375" style="69" customWidth="1"/>
    <col min="7942" max="7942" width="16.140625" style="69" customWidth="1"/>
    <col min="7943" max="7943" width="15.42578125" style="69" customWidth="1"/>
    <col min="7944" max="7944" width="15.7109375" style="69" customWidth="1"/>
    <col min="7945" max="7945" width="19.42578125" style="69" customWidth="1"/>
    <col min="7946" max="7946" width="15.7109375" style="69" customWidth="1"/>
    <col min="7947" max="7947" width="14.28515625" style="69" customWidth="1"/>
    <col min="7948" max="7948" width="15.7109375" style="69" customWidth="1"/>
    <col min="7949" max="7949" width="17.7109375" style="69" customWidth="1"/>
    <col min="7950" max="7950" width="19.7109375" style="69" customWidth="1"/>
    <col min="7951" max="7951" width="14.42578125" style="69" customWidth="1"/>
    <col min="7952" max="8187" width="8.7109375" style="69"/>
    <col min="8188" max="8188" width="12.140625" style="69" customWidth="1"/>
    <col min="8189" max="8189" width="30" style="69" customWidth="1"/>
    <col min="8190" max="8190" width="24.42578125" style="69" customWidth="1"/>
    <col min="8191" max="8191" width="17.140625" style="69" customWidth="1"/>
    <col min="8192" max="8192" width="15.28515625" style="69" customWidth="1"/>
    <col min="8193" max="8193" width="13.42578125" style="69" customWidth="1"/>
    <col min="8194" max="8195" width="12.7109375" style="69" customWidth="1"/>
    <col min="8196" max="8196" width="15" style="69" customWidth="1"/>
    <col min="8197" max="8197" width="16.7109375" style="69" customWidth="1"/>
    <col min="8198" max="8198" width="16.140625" style="69" customWidth="1"/>
    <col min="8199" max="8199" width="15.42578125" style="69" customWidth="1"/>
    <col min="8200" max="8200" width="15.7109375" style="69" customWidth="1"/>
    <col min="8201" max="8201" width="19.42578125" style="69" customWidth="1"/>
    <col min="8202" max="8202" width="15.7109375" style="69" customWidth="1"/>
    <col min="8203" max="8203" width="14.28515625" style="69" customWidth="1"/>
    <col min="8204" max="8204" width="15.7109375" style="69" customWidth="1"/>
    <col min="8205" max="8205" width="17.7109375" style="69" customWidth="1"/>
    <col min="8206" max="8206" width="19.7109375" style="69" customWidth="1"/>
    <col min="8207" max="8207" width="14.42578125" style="69" customWidth="1"/>
    <col min="8208" max="8443" width="8.7109375" style="69"/>
    <col min="8444" max="8444" width="12.140625" style="69" customWidth="1"/>
    <col min="8445" max="8445" width="30" style="69" customWidth="1"/>
    <col min="8446" max="8446" width="24.42578125" style="69" customWidth="1"/>
    <col min="8447" max="8447" width="17.140625" style="69" customWidth="1"/>
    <col min="8448" max="8448" width="15.28515625" style="69" customWidth="1"/>
    <col min="8449" max="8449" width="13.42578125" style="69" customWidth="1"/>
    <col min="8450" max="8451" width="12.7109375" style="69" customWidth="1"/>
    <col min="8452" max="8452" width="15" style="69" customWidth="1"/>
    <col min="8453" max="8453" width="16.7109375" style="69" customWidth="1"/>
    <col min="8454" max="8454" width="16.140625" style="69" customWidth="1"/>
    <col min="8455" max="8455" width="15.42578125" style="69" customWidth="1"/>
    <col min="8456" max="8456" width="15.7109375" style="69" customWidth="1"/>
    <col min="8457" max="8457" width="19.42578125" style="69" customWidth="1"/>
    <col min="8458" max="8458" width="15.7109375" style="69" customWidth="1"/>
    <col min="8459" max="8459" width="14.28515625" style="69" customWidth="1"/>
    <col min="8460" max="8460" width="15.7109375" style="69" customWidth="1"/>
    <col min="8461" max="8461" width="17.7109375" style="69" customWidth="1"/>
    <col min="8462" max="8462" width="19.7109375" style="69" customWidth="1"/>
    <col min="8463" max="8463" width="14.42578125" style="69" customWidth="1"/>
    <col min="8464" max="8699" width="8.7109375" style="69"/>
    <col min="8700" max="8700" width="12.140625" style="69" customWidth="1"/>
    <col min="8701" max="8701" width="30" style="69" customWidth="1"/>
    <col min="8702" max="8702" width="24.42578125" style="69" customWidth="1"/>
    <col min="8703" max="8703" width="17.140625" style="69" customWidth="1"/>
    <col min="8704" max="8704" width="15.28515625" style="69" customWidth="1"/>
    <col min="8705" max="8705" width="13.42578125" style="69" customWidth="1"/>
    <col min="8706" max="8707" width="12.7109375" style="69" customWidth="1"/>
    <col min="8708" max="8708" width="15" style="69" customWidth="1"/>
    <col min="8709" max="8709" width="16.7109375" style="69" customWidth="1"/>
    <col min="8710" max="8710" width="16.140625" style="69" customWidth="1"/>
    <col min="8711" max="8711" width="15.42578125" style="69" customWidth="1"/>
    <col min="8712" max="8712" width="15.7109375" style="69" customWidth="1"/>
    <col min="8713" max="8713" width="19.42578125" style="69" customWidth="1"/>
    <col min="8714" max="8714" width="15.7109375" style="69" customWidth="1"/>
    <col min="8715" max="8715" width="14.28515625" style="69" customWidth="1"/>
    <col min="8716" max="8716" width="15.7109375" style="69" customWidth="1"/>
    <col min="8717" max="8717" width="17.7109375" style="69" customWidth="1"/>
    <col min="8718" max="8718" width="19.7109375" style="69" customWidth="1"/>
    <col min="8719" max="8719" width="14.42578125" style="69" customWidth="1"/>
    <col min="8720" max="8955" width="8.7109375" style="69"/>
    <col min="8956" max="8956" width="12.140625" style="69" customWidth="1"/>
    <col min="8957" max="8957" width="30" style="69" customWidth="1"/>
    <col min="8958" max="8958" width="24.42578125" style="69" customWidth="1"/>
    <col min="8959" max="8959" width="17.140625" style="69" customWidth="1"/>
    <col min="8960" max="8960" width="15.28515625" style="69" customWidth="1"/>
    <col min="8961" max="8961" width="13.42578125" style="69" customWidth="1"/>
    <col min="8962" max="8963" width="12.7109375" style="69" customWidth="1"/>
    <col min="8964" max="8964" width="15" style="69" customWidth="1"/>
    <col min="8965" max="8965" width="16.7109375" style="69" customWidth="1"/>
    <col min="8966" max="8966" width="16.140625" style="69" customWidth="1"/>
    <col min="8967" max="8967" width="15.42578125" style="69" customWidth="1"/>
    <col min="8968" max="8968" width="15.7109375" style="69" customWidth="1"/>
    <col min="8969" max="8969" width="19.42578125" style="69" customWidth="1"/>
    <col min="8970" max="8970" width="15.7109375" style="69" customWidth="1"/>
    <col min="8971" max="8971" width="14.28515625" style="69" customWidth="1"/>
    <col min="8972" max="8972" width="15.7109375" style="69" customWidth="1"/>
    <col min="8973" max="8973" width="17.7109375" style="69" customWidth="1"/>
    <col min="8974" max="8974" width="19.7109375" style="69" customWidth="1"/>
    <col min="8975" max="8975" width="14.42578125" style="69" customWidth="1"/>
    <col min="8976" max="9211" width="8.7109375" style="69"/>
    <col min="9212" max="9212" width="12.140625" style="69" customWidth="1"/>
    <col min="9213" max="9213" width="30" style="69" customWidth="1"/>
    <col min="9214" max="9214" width="24.42578125" style="69" customWidth="1"/>
    <col min="9215" max="9215" width="17.140625" style="69" customWidth="1"/>
    <col min="9216" max="9216" width="15.28515625" style="69" customWidth="1"/>
    <col min="9217" max="9217" width="13.42578125" style="69" customWidth="1"/>
    <col min="9218" max="9219" width="12.7109375" style="69" customWidth="1"/>
    <col min="9220" max="9220" width="15" style="69" customWidth="1"/>
    <col min="9221" max="9221" width="16.7109375" style="69" customWidth="1"/>
    <col min="9222" max="9222" width="16.140625" style="69" customWidth="1"/>
    <col min="9223" max="9223" width="15.42578125" style="69" customWidth="1"/>
    <col min="9224" max="9224" width="15.7109375" style="69" customWidth="1"/>
    <col min="9225" max="9225" width="19.42578125" style="69" customWidth="1"/>
    <col min="9226" max="9226" width="15.7109375" style="69" customWidth="1"/>
    <col min="9227" max="9227" width="14.28515625" style="69" customWidth="1"/>
    <col min="9228" max="9228" width="15.7109375" style="69" customWidth="1"/>
    <col min="9229" max="9229" width="17.7109375" style="69" customWidth="1"/>
    <col min="9230" max="9230" width="19.7109375" style="69" customWidth="1"/>
    <col min="9231" max="9231" width="14.42578125" style="69" customWidth="1"/>
    <col min="9232" max="9467" width="8.7109375" style="69"/>
    <col min="9468" max="9468" width="12.140625" style="69" customWidth="1"/>
    <col min="9469" max="9469" width="30" style="69" customWidth="1"/>
    <col min="9470" max="9470" width="24.42578125" style="69" customWidth="1"/>
    <col min="9471" max="9471" width="17.140625" style="69" customWidth="1"/>
    <col min="9472" max="9472" width="15.28515625" style="69" customWidth="1"/>
    <col min="9473" max="9473" width="13.42578125" style="69" customWidth="1"/>
    <col min="9474" max="9475" width="12.7109375" style="69" customWidth="1"/>
    <col min="9476" max="9476" width="15" style="69" customWidth="1"/>
    <col min="9477" max="9477" width="16.7109375" style="69" customWidth="1"/>
    <col min="9478" max="9478" width="16.140625" style="69" customWidth="1"/>
    <col min="9479" max="9479" width="15.42578125" style="69" customWidth="1"/>
    <col min="9480" max="9480" width="15.7109375" style="69" customWidth="1"/>
    <col min="9481" max="9481" width="19.42578125" style="69" customWidth="1"/>
    <col min="9482" max="9482" width="15.7109375" style="69" customWidth="1"/>
    <col min="9483" max="9483" width="14.28515625" style="69" customWidth="1"/>
    <col min="9484" max="9484" width="15.7109375" style="69" customWidth="1"/>
    <col min="9485" max="9485" width="17.7109375" style="69" customWidth="1"/>
    <col min="9486" max="9486" width="19.7109375" style="69" customWidth="1"/>
    <col min="9487" max="9487" width="14.42578125" style="69" customWidth="1"/>
    <col min="9488" max="9723" width="8.7109375" style="69"/>
    <col min="9724" max="9724" width="12.140625" style="69" customWidth="1"/>
    <col min="9725" max="9725" width="30" style="69" customWidth="1"/>
    <col min="9726" max="9726" width="24.42578125" style="69" customWidth="1"/>
    <col min="9727" max="9727" width="17.140625" style="69" customWidth="1"/>
    <col min="9728" max="9728" width="15.28515625" style="69" customWidth="1"/>
    <col min="9729" max="9729" width="13.42578125" style="69" customWidth="1"/>
    <col min="9730" max="9731" width="12.7109375" style="69" customWidth="1"/>
    <col min="9732" max="9732" width="15" style="69" customWidth="1"/>
    <col min="9733" max="9733" width="16.7109375" style="69" customWidth="1"/>
    <col min="9734" max="9734" width="16.140625" style="69" customWidth="1"/>
    <col min="9735" max="9735" width="15.42578125" style="69" customWidth="1"/>
    <col min="9736" max="9736" width="15.7109375" style="69" customWidth="1"/>
    <col min="9737" max="9737" width="19.42578125" style="69" customWidth="1"/>
    <col min="9738" max="9738" width="15.7109375" style="69" customWidth="1"/>
    <col min="9739" max="9739" width="14.28515625" style="69" customWidth="1"/>
    <col min="9740" max="9740" width="15.7109375" style="69" customWidth="1"/>
    <col min="9741" max="9741" width="17.7109375" style="69" customWidth="1"/>
    <col min="9742" max="9742" width="19.7109375" style="69" customWidth="1"/>
    <col min="9743" max="9743" width="14.42578125" style="69" customWidth="1"/>
    <col min="9744" max="9979" width="8.7109375" style="69"/>
    <col min="9980" max="9980" width="12.140625" style="69" customWidth="1"/>
    <col min="9981" max="9981" width="30" style="69" customWidth="1"/>
    <col min="9982" max="9982" width="24.42578125" style="69" customWidth="1"/>
    <col min="9983" max="9983" width="17.140625" style="69" customWidth="1"/>
    <col min="9984" max="9984" width="15.28515625" style="69" customWidth="1"/>
    <col min="9985" max="9985" width="13.42578125" style="69" customWidth="1"/>
    <col min="9986" max="9987" width="12.7109375" style="69" customWidth="1"/>
    <col min="9988" max="9988" width="15" style="69" customWidth="1"/>
    <col min="9989" max="9989" width="16.7109375" style="69" customWidth="1"/>
    <col min="9990" max="9990" width="16.140625" style="69" customWidth="1"/>
    <col min="9991" max="9991" width="15.42578125" style="69" customWidth="1"/>
    <col min="9992" max="9992" width="15.7109375" style="69" customWidth="1"/>
    <col min="9993" max="9993" width="19.42578125" style="69" customWidth="1"/>
    <col min="9994" max="9994" width="15.7109375" style="69" customWidth="1"/>
    <col min="9995" max="9995" width="14.28515625" style="69" customWidth="1"/>
    <col min="9996" max="9996" width="15.7109375" style="69" customWidth="1"/>
    <col min="9997" max="9997" width="17.7109375" style="69" customWidth="1"/>
    <col min="9998" max="9998" width="19.7109375" style="69" customWidth="1"/>
    <col min="9999" max="9999" width="14.42578125" style="69" customWidth="1"/>
    <col min="10000" max="10235" width="8.7109375" style="69"/>
    <col min="10236" max="10236" width="12.140625" style="69" customWidth="1"/>
    <col min="10237" max="10237" width="30" style="69" customWidth="1"/>
    <col min="10238" max="10238" width="24.42578125" style="69" customWidth="1"/>
    <col min="10239" max="10239" width="17.140625" style="69" customWidth="1"/>
    <col min="10240" max="10240" width="15.28515625" style="69" customWidth="1"/>
    <col min="10241" max="10241" width="13.42578125" style="69" customWidth="1"/>
    <col min="10242" max="10243" width="12.7109375" style="69" customWidth="1"/>
    <col min="10244" max="10244" width="15" style="69" customWidth="1"/>
    <col min="10245" max="10245" width="16.7109375" style="69" customWidth="1"/>
    <col min="10246" max="10246" width="16.140625" style="69" customWidth="1"/>
    <col min="10247" max="10247" width="15.42578125" style="69" customWidth="1"/>
    <col min="10248" max="10248" width="15.7109375" style="69" customWidth="1"/>
    <col min="10249" max="10249" width="19.42578125" style="69" customWidth="1"/>
    <col min="10250" max="10250" width="15.7109375" style="69" customWidth="1"/>
    <col min="10251" max="10251" width="14.28515625" style="69" customWidth="1"/>
    <col min="10252" max="10252" width="15.7109375" style="69" customWidth="1"/>
    <col min="10253" max="10253" width="17.7109375" style="69" customWidth="1"/>
    <col min="10254" max="10254" width="19.7109375" style="69" customWidth="1"/>
    <col min="10255" max="10255" width="14.42578125" style="69" customWidth="1"/>
    <col min="10256" max="10491" width="8.7109375" style="69"/>
    <col min="10492" max="10492" width="12.140625" style="69" customWidth="1"/>
    <col min="10493" max="10493" width="30" style="69" customWidth="1"/>
    <col min="10494" max="10494" width="24.42578125" style="69" customWidth="1"/>
    <col min="10495" max="10495" width="17.140625" style="69" customWidth="1"/>
    <col min="10496" max="10496" width="15.28515625" style="69" customWidth="1"/>
    <col min="10497" max="10497" width="13.42578125" style="69" customWidth="1"/>
    <col min="10498" max="10499" width="12.7109375" style="69" customWidth="1"/>
    <col min="10500" max="10500" width="15" style="69" customWidth="1"/>
    <col min="10501" max="10501" width="16.7109375" style="69" customWidth="1"/>
    <col min="10502" max="10502" width="16.140625" style="69" customWidth="1"/>
    <col min="10503" max="10503" width="15.42578125" style="69" customWidth="1"/>
    <col min="10504" max="10504" width="15.7109375" style="69" customWidth="1"/>
    <col min="10505" max="10505" width="19.42578125" style="69" customWidth="1"/>
    <col min="10506" max="10506" width="15.7109375" style="69" customWidth="1"/>
    <col min="10507" max="10507" width="14.28515625" style="69" customWidth="1"/>
    <col min="10508" max="10508" width="15.7109375" style="69" customWidth="1"/>
    <col min="10509" max="10509" width="17.7109375" style="69" customWidth="1"/>
    <col min="10510" max="10510" width="19.7109375" style="69" customWidth="1"/>
    <col min="10511" max="10511" width="14.42578125" style="69" customWidth="1"/>
    <col min="10512" max="10747" width="8.7109375" style="69"/>
    <col min="10748" max="10748" width="12.140625" style="69" customWidth="1"/>
    <col min="10749" max="10749" width="30" style="69" customWidth="1"/>
    <col min="10750" max="10750" width="24.42578125" style="69" customWidth="1"/>
    <col min="10751" max="10751" width="17.140625" style="69" customWidth="1"/>
    <col min="10752" max="10752" width="15.28515625" style="69" customWidth="1"/>
    <col min="10753" max="10753" width="13.42578125" style="69" customWidth="1"/>
    <col min="10754" max="10755" width="12.7109375" style="69" customWidth="1"/>
    <col min="10756" max="10756" width="15" style="69" customWidth="1"/>
    <col min="10757" max="10757" width="16.7109375" style="69" customWidth="1"/>
    <col min="10758" max="10758" width="16.140625" style="69" customWidth="1"/>
    <col min="10759" max="10759" width="15.42578125" style="69" customWidth="1"/>
    <col min="10760" max="10760" width="15.7109375" style="69" customWidth="1"/>
    <col min="10761" max="10761" width="19.42578125" style="69" customWidth="1"/>
    <col min="10762" max="10762" width="15.7109375" style="69" customWidth="1"/>
    <col min="10763" max="10763" width="14.28515625" style="69" customWidth="1"/>
    <col min="10764" max="10764" width="15.7109375" style="69" customWidth="1"/>
    <col min="10765" max="10765" width="17.7109375" style="69" customWidth="1"/>
    <col min="10766" max="10766" width="19.7109375" style="69" customWidth="1"/>
    <col min="10767" max="10767" width="14.42578125" style="69" customWidth="1"/>
    <col min="10768" max="11003" width="8.7109375" style="69"/>
    <col min="11004" max="11004" width="12.140625" style="69" customWidth="1"/>
    <col min="11005" max="11005" width="30" style="69" customWidth="1"/>
    <col min="11006" max="11006" width="24.42578125" style="69" customWidth="1"/>
    <col min="11007" max="11007" width="17.140625" style="69" customWidth="1"/>
    <col min="11008" max="11008" width="15.28515625" style="69" customWidth="1"/>
    <col min="11009" max="11009" width="13.42578125" style="69" customWidth="1"/>
    <col min="11010" max="11011" width="12.7109375" style="69" customWidth="1"/>
    <col min="11012" max="11012" width="15" style="69" customWidth="1"/>
    <col min="11013" max="11013" width="16.7109375" style="69" customWidth="1"/>
    <col min="11014" max="11014" width="16.140625" style="69" customWidth="1"/>
    <col min="11015" max="11015" width="15.42578125" style="69" customWidth="1"/>
    <col min="11016" max="11016" width="15.7109375" style="69" customWidth="1"/>
    <col min="11017" max="11017" width="19.42578125" style="69" customWidth="1"/>
    <col min="11018" max="11018" width="15.7109375" style="69" customWidth="1"/>
    <col min="11019" max="11019" width="14.28515625" style="69" customWidth="1"/>
    <col min="11020" max="11020" width="15.7109375" style="69" customWidth="1"/>
    <col min="11021" max="11021" width="17.7109375" style="69" customWidth="1"/>
    <col min="11022" max="11022" width="19.7109375" style="69" customWidth="1"/>
    <col min="11023" max="11023" width="14.42578125" style="69" customWidth="1"/>
    <col min="11024" max="11259" width="8.7109375" style="69"/>
    <col min="11260" max="11260" width="12.140625" style="69" customWidth="1"/>
    <col min="11261" max="11261" width="30" style="69" customWidth="1"/>
    <col min="11262" max="11262" width="24.42578125" style="69" customWidth="1"/>
    <col min="11263" max="11263" width="17.140625" style="69" customWidth="1"/>
    <col min="11264" max="11264" width="15.28515625" style="69" customWidth="1"/>
    <col min="11265" max="11265" width="13.42578125" style="69" customWidth="1"/>
    <col min="11266" max="11267" width="12.7109375" style="69" customWidth="1"/>
    <col min="11268" max="11268" width="15" style="69" customWidth="1"/>
    <col min="11269" max="11269" width="16.7109375" style="69" customWidth="1"/>
    <col min="11270" max="11270" width="16.140625" style="69" customWidth="1"/>
    <col min="11271" max="11271" width="15.42578125" style="69" customWidth="1"/>
    <col min="11272" max="11272" width="15.7109375" style="69" customWidth="1"/>
    <col min="11273" max="11273" width="19.42578125" style="69" customWidth="1"/>
    <col min="11274" max="11274" width="15.7109375" style="69" customWidth="1"/>
    <col min="11275" max="11275" width="14.28515625" style="69" customWidth="1"/>
    <col min="11276" max="11276" width="15.7109375" style="69" customWidth="1"/>
    <col min="11277" max="11277" width="17.7109375" style="69" customWidth="1"/>
    <col min="11278" max="11278" width="19.7109375" style="69" customWidth="1"/>
    <col min="11279" max="11279" width="14.42578125" style="69" customWidth="1"/>
    <col min="11280" max="11515" width="8.7109375" style="69"/>
    <col min="11516" max="11516" width="12.140625" style="69" customWidth="1"/>
    <col min="11517" max="11517" width="30" style="69" customWidth="1"/>
    <col min="11518" max="11518" width="24.42578125" style="69" customWidth="1"/>
    <col min="11519" max="11519" width="17.140625" style="69" customWidth="1"/>
    <col min="11520" max="11520" width="15.28515625" style="69" customWidth="1"/>
    <col min="11521" max="11521" width="13.42578125" style="69" customWidth="1"/>
    <col min="11522" max="11523" width="12.7109375" style="69" customWidth="1"/>
    <col min="11524" max="11524" width="15" style="69" customWidth="1"/>
    <col min="11525" max="11525" width="16.7109375" style="69" customWidth="1"/>
    <col min="11526" max="11526" width="16.140625" style="69" customWidth="1"/>
    <col min="11527" max="11527" width="15.42578125" style="69" customWidth="1"/>
    <col min="11528" max="11528" width="15.7109375" style="69" customWidth="1"/>
    <col min="11529" max="11529" width="19.42578125" style="69" customWidth="1"/>
    <col min="11530" max="11530" width="15.7109375" style="69" customWidth="1"/>
    <col min="11531" max="11531" width="14.28515625" style="69" customWidth="1"/>
    <col min="11532" max="11532" width="15.7109375" style="69" customWidth="1"/>
    <col min="11533" max="11533" width="17.7109375" style="69" customWidth="1"/>
    <col min="11534" max="11534" width="19.7109375" style="69" customWidth="1"/>
    <col min="11535" max="11535" width="14.42578125" style="69" customWidth="1"/>
    <col min="11536" max="11771" width="8.7109375" style="69"/>
    <col min="11772" max="11772" width="12.140625" style="69" customWidth="1"/>
    <col min="11773" max="11773" width="30" style="69" customWidth="1"/>
    <col min="11774" max="11774" width="24.42578125" style="69" customWidth="1"/>
    <col min="11775" max="11775" width="17.140625" style="69" customWidth="1"/>
    <col min="11776" max="11776" width="15.28515625" style="69" customWidth="1"/>
    <col min="11777" max="11777" width="13.42578125" style="69" customWidth="1"/>
    <col min="11778" max="11779" width="12.7109375" style="69" customWidth="1"/>
    <col min="11780" max="11780" width="15" style="69" customWidth="1"/>
    <col min="11781" max="11781" width="16.7109375" style="69" customWidth="1"/>
    <col min="11782" max="11782" width="16.140625" style="69" customWidth="1"/>
    <col min="11783" max="11783" width="15.42578125" style="69" customWidth="1"/>
    <col min="11784" max="11784" width="15.7109375" style="69" customWidth="1"/>
    <col min="11785" max="11785" width="19.42578125" style="69" customWidth="1"/>
    <col min="11786" max="11786" width="15.7109375" style="69" customWidth="1"/>
    <col min="11787" max="11787" width="14.28515625" style="69" customWidth="1"/>
    <col min="11788" max="11788" width="15.7109375" style="69" customWidth="1"/>
    <col min="11789" max="11789" width="17.7109375" style="69" customWidth="1"/>
    <col min="11790" max="11790" width="19.7109375" style="69" customWidth="1"/>
    <col min="11791" max="11791" width="14.42578125" style="69" customWidth="1"/>
    <col min="11792" max="12027" width="8.7109375" style="69"/>
    <col min="12028" max="12028" width="12.140625" style="69" customWidth="1"/>
    <col min="12029" max="12029" width="30" style="69" customWidth="1"/>
    <col min="12030" max="12030" width="24.42578125" style="69" customWidth="1"/>
    <col min="12031" max="12031" width="17.140625" style="69" customWidth="1"/>
    <col min="12032" max="12032" width="15.28515625" style="69" customWidth="1"/>
    <col min="12033" max="12033" width="13.42578125" style="69" customWidth="1"/>
    <col min="12034" max="12035" width="12.7109375" style="69" customWidth="1"/>
    <col min="12036" max="12036" width="15" style="69" customWidth="1"/>
    <col min="12037" max="12037" width="16.7109375" style="69" customWidth="1"/>
    <col min="12038" max="12038" width="16.140625" style="69" customWidth="1"/>
    <col min="12039" max="12039" width="15.42578125" style="69" customWidth="1"/>
    <col min="12040" max="12040" width="15.7109375" style="69" customWidth="1"/>
    <col min="12041" max="12041" width="19.42578125" style="69" customWidth="1"/>
    <col min="12042" max="12042" width="15.7109375" style="69" customWidth="1"/>
    <col min="12043" max="12043" width="14.28515625" style="69" customWidth="1"/>
    <col min="12044" max="12044" width="15.7109375" style="69" customWidth="1"/>
    <col min="12045" max="12045" width="17.7109375" style="69" customWidth="1"/>
    <col min="12046" max="12046" width="19.7109375" style="69" customWidth="1"/>
    <col min="12047" max="12047" width="14.42578125" style="69" customWidth="1"/>
    <col min="12048" max="12283" width="8.7109375" style="69"/>
    <col min="12284" max="12284" width="12.140625" style="69" customWidth="1"/>
    <col min="12285" max="12285" width="30" style="69" customWidth="1"/>
    <col min="12286" max="12286" width="24.42578125" style="69" customWidth="1"/>
    <col min="12287" max="12287" width="17.140625" style="69" customWidth="1"/>
    <col min="12288" max="12288" width="15.28515625" style="69" customWidth="1"/>
    <col min="12289" max="12289" width="13.42578125" style="69" customWidth="1"/>
    <col min="12290" max="12291" width="12.7109375" style="69" customWidth="1"/>
    <col min="12292" max="12292" width="15" style="69" customWidth="1"/>
    <col min="12293" max="12293" width="16.7109375" style="69" customWidth="1"/>
    <col min="12294" max="12294" width="16.140625" style="69" customWidth="1"/>
    <col min="12295" max="12295" width="15.42578125" style="69" customWidth="1"/>
    <col min="12296" max="12296" width="15.7109375" style="69" customWidth="1"/>
    <col min="12297" max="12297" width="19.42578125" style="69" customWidth="1"/>
    <col min="12298" max="12298" width="15.7109375" style="69" customWidth="1"/>
    <col min="12299" max="12299" width="14.28515625" style="69" customWidth="1"/>
    <col min="12300" max="12300" width="15.7109375" style="69" customWidth="1"/>
    <col min="12301" max="12301" width="17.7109375" style="69" customWidth="1"/>
    <col min="12302" max="12302" width="19.7109375" style="69" customWidth="1"/>
    <col min="12303" max="12303" width="14.42578125" style="69" customWidth="1"/>
    <col min="12304" max="12539" width="8.7109375" style="69"/>
    <col min="12540" max="12540" width="12.140625" style="69" customWidth="1"/>
    <col min="12541" max="12541" width="30" style="69" customWidth="1"/>
    <col min="12542" max="12542" width="24.42578125" style="69" customWidth="1"/>
    <col min="12543" max="12543" width="17.140625" style="69" customWidth="1"/>
    <col min="12544" max="12544" width="15.28515625" style="69" customWidth="1"/>
    <col min="12545" max="12545" width="13.42578125" style="69" customWidth="1"/>
    <col min="12546" max="12547" width="12.7109375" style="69" customWidth="1"/>
    <col min="12548" max="12548" width="15" style="69" customWidth="1"/>
    <col min="12549" max="12549" width="16.7109375" style="69" customWidth="1"/>
    <col min="12550" max="12550" width="16.140625" style="69" customWidth="1"/>
    <col min="12551" max="12551" width="15.42578125" style="69" customWidth="1"/>
    <col min="12552" max="12552" width="15.7109375" style="69" customWidth="1"/>
    <col min="12553" max="12553" width="19.42578125" style="69" customWidth="1"/>
    <col min="12554" max="12554" width="15.7109375" style="69" customWidth="1"/>
    <col min="12555" max="12555" width="14.28515625" style="69" customWidth="1"/>
    <col min="12556" max="12556" width="15.7109375" style="69" customWidth="1"/>
    <col min="12557" max="12557" width="17.7109375" style="69" customWidth="1"/>
    <col min="12558" max="12558" width="19.7109375" style="69" customWidth="1"/>
    <col min="12559" max="12559" width="14.42578125" style="69" customWidth="1"/>
    <col min="12560" max="12795" width="8.7109375" style="69"/>
    <col min="12796" max="12796" width="12.140625" style="69" customWidth="1"/>
    <col min="12797" max="12797" width="30" style="69" customWidth="1"/>
    <col min="12798" max="12798" width="24.42578125" style="69" customWidth="1"/>
    <col min="12799" max="12799" width="17.140625" style="69" customWidth="1"/>
    <col min="12800" max="12800" width="15.28515625" style="69" customWidth="1"/>
    <col min="12801" max="12801" width="13.42578125" style="69" customWidth="1"/>
    <col min="12802" max="12803" width="12.7109375" style="69" customWidth="1"/>
    <col min="12804" max="12804" width="15" style="69" customWidth="1"/>
    <col min="12805" max="12805" width="16.7109375" style="69" customWidth="1"/>
    <col min="12806" max="12806" width="16.140625" style="69" customWidth="1"/>
    <col min="12807" max="12807" width="15.42578125" style="69" customWidth="1"/>
    <col min="12808" max="12808" width="15.7109375" style="69" customWidth="1"/>
    <col min="12809" max="12809" width="19.42578125" style="69" customWidth="1"/>
    <col min="12810" max="12810" width="15.7109375" style="69" customWidth="1"/>
    <col min="12811" max="12811" width="14.28515625" style="69" customWidth="1"/>
    <col min="12812" max="12812" width="15.7109375" style="69" customWidth="1"/>
    <col min="12813" max="12813" width="17.7109375" style="69" customWidth="1"/>
    <col min="12814" max="12814" width="19.7109375" style="69" customWidth="1"/>
    <col min="12815" max="12815" width="14.42578125" style="69" customWidth="1"/>
    <col min="12816" max="13051" width="8.7109375" style="69"/>
    <col min="13052" max="13052" width="12.140625" style="69" customWidth="1"/>
    <col min="13053" max="13053" width="30" style="69" customWidth="1"/>
    <col min="13054" max="13054" width="24.42578125" style="69" customWidth="1"/>
    <col min="13055" max="13055" width="17.140625" style="69" customWidth="1"/>
    <col min="13056" max="13056" width="15.28515625" style="69" customWidth="1"/>
    <col min="13057" max="13057" width="13.42578125" style="69" customWidth="1"/>
    <col min="13058" max="13059" width="12.7109375" style="69" customWidth="1"/>
    <col min="13060" max="13060" width="15" style="69" customWidth="1"/>
    <col min="13061" max="13061" width="16.7109375" style="69" customWidth="1"/>
    <col min="13062" max="13062" width="16.140625" style="69" customWidth="1"/>
    <col min="13063" max="13063" width="15.42578125" style="69" customWidth="1"/>
    <col min="13064" max="13064" width="15.7109375" style="69" customWidth="1"/>
    <col min="13065" max="13065" width="19.42578125" style="69" customWidth="1"/>
    <col min="13066" max="13066" width="15.7109375" style="69" customWidth="1"/>
    <col min="13067" max="13067" width="14.28515625" style="69" customWidth="1"/>
    <col min="13068" max="13068" width="15.7109375" style="69" customWidth="1"/>
    <col min="13069" max="13069" width="17.7109375" style="69" customWidth="1"/>
    <col min="13070" max="13070" width="19.7109375" style="69" customWidth="1"/>
    <col min="13071" max="13071" width="14.42578125" style="69" customWidth="1"/>
    <col min="13072" max="13307" width="8.7109375" style="69"/>
    <col min="13308" max="13308" width="12.140625" style="69" customWidth="1"/>
    <col min="13309" max="13309" width="30" style="69" customWidth="1"/>
    <col min="13310" max="13310" width="24.42578125" style="69" customWidth="1"/>
    <col min="13311" max="13311" width="17.140625" style="69" customWidth="1"/>
    <col min="13312" max="13312" width="15.28515625" style="69" customWidth="1"/>
    <col min="13313" max="13313" width="13.42578125" style="69" customWidth="1"/>
    <col min="13314" max="13315" width="12.7109375" style="69" customWidth="1"/>
    <col min="13316" max="13316" width="15" style="69" customWidth="1"/>
    <col min="13317" max="13317" width="16.7109375" style="69" customWidth="1"/>
    <col min="13318" max="13318" width="16.140625" style="69" customWidth="1"/>
    <col min="13319" max="13319" width="15.42578125" style="69" customWidth="1"/>
    <col min="13320" max="13320" width="15.7109375" style="69" customWidth="1"/>
    <col min="13321" max="13321" width="19.42578125" style="69" customWidth="1"/>
    <col min="13322" max="13322" width="15.7109375" style="69" customWidth="1"/>
    <col min="13323" max="13323" width="14.28515625" style="69" customWidth="1"/>
    <col min="13324" max="13324" width="15.7109375" style="69" customWidth="1"/>
    <col min="13325" max="13325" width="17.7109375" style="69" customWidth="1"/>
    <col min="13326" max="13326" width="19.7109375" style="69" customWidth="1"/>
    <col min="13327" max="13327" width="14.42578125" style="69" customWidth="1"/>
    <col min="13328" max="13563" width="8.7109375" style="69"/>
    <col min="13564" max="13564" width="12.140625" style="69" customWidth="1"/>
    <col min="13565" max="13565" width="30" style="69" customWidth="1"/>
    <col min="13566" max="13566" width="24.42578125" style="69" customWidth="1"/>
    <col min="13567" max="13567" width="17.140625" style="69" customWidth="1"/>
    <col min="13568" max="13568" width="15.28515625" style="69" customWidth="1"/>
    <col min="13569" max="13569" width="13.42578125" style="69" customWidth="1"/>
    <col min="13570" max="13571" width="12.7109375" style="69" customWidth="1"/>
    <col min="13572" max="13572" width="15" style="69" customWidth="1"/>
    <col min="13573" max="13573" width="16.7109375" style="69" customWidth="1"/>
    <col min="13574" max="13574" width="16.140625" style="69" customWidth="1"/>
    <col min="13575" max="13575" width="15.42578125" style="69" customWidth="1"/>
    <col min="13576" max="13576" width="15.7109375" style="69" customWidth="1"/>
    <col min="13577" max="13577" width="19.42578125" style="69" customWidth="1"/>
    <col min="13578" max="13578" width="15.7109375" style="69" customWidth="1"/>
    <col min="13579" max="13579" width="14.28515625" style="69" customWidth="1"/>
    <col min="13580" max="13580" width="15.7109375" style="69" customWidth="1"/>
    <col min="13581" max="13581" width="17.7109375" style="69" customWidth="1"/>
    <col min="13582" max="13582" width="19.7109375" style="69" customWidth="1"/>
    <col min="13583" max="13583" width="14.42578125" style="69" customWidth="1"/>
    <col min="13584" max="13819" width="8.7109375" style="69"/>
    <col min="13820" max="13820" width="12.140625" style="69" customWidth="1"/>
    <col min="13821" max="13821" width="30" style="69" customWidth="1"/>
    <col min="13822" max="13822" width="24.42578125" style="69" customWidth="1"/>
    <col min="13823" max="13823" width="17.140625" style="69" customWidth="1"/>
    <col min="13824" max="13824" width="15.28515625" style="69" customWidth="1"/>
    <col min="13825" max="13825" width="13.42578125" style="69" customWidth="1"/>
    <col min="13826" max="13827" width="12.7109375" style="69" customWidth="1"/>
    <col min="13828" max="13828" width="15" style="69" customWidth="1"/>
    <col min="13829" max="13829" width="16.7109375" style="69" customWidth="1"/>
    <col min="13830" max="13830" width="16.140625" style="69" customWidth="1"/>
    <col min="13831" max="13831" width="15.42578125" style="69" customWidth="1"/>
    <col min="13832" max="13832" width="15.7109375" style="69" customWidth="1"/>
    <col min="13833" max="13833" width="19.42578125" style="69" customWidth="1"/>
    <col min="13834" max="13834" width="15.7109375" style="69" customWidth="1"/>
    <col min="13835" max="13835" width="14.28515625" style="69" customWidth="1"/>
    <col min="13836" max="13836" width="15.7109375" style="69" customWidth="1"/>
    <col min="13837" max="13837" width="17.7109375" style="69" customWidth="1"/>
    <col min="13838" max="13838" width="19.7109375" style="69" customWidth="1"/>
    <col min="13839" max="13839" width="14.42578125" style="69" customWidth="1"/>
    <col min="13840" max="14075" width="8.7109375" style="69"/>
    <col min="14076" max="14076" width="12.140625" style="69" customWidth="1"/>
    <col min="14077" max="14077" width="30" style="69" customWidth="1"/>
    <col min="14078" max="14078" width="24.42578125" style="69" customWidth="1"/>
    <col min="14079" max="14079" width="17.140625" style="69" customWidth="1"/>
    <col min="14080" max="14080" width="15.28515625" style="69" customWidth="1"/>
    <col min="14081" max="14081" width="13.42578125" style="69" customWidth="1"/>
    <col min="14082" max="14083" width="12.7109375" style="69" customWidth="1"/>
    <col min="14084" max="14084" width="15" style="69" customWidth="1"/>
    <col min="14085" max="14085" width="16.7109375" style="69" customWidth="1"/>
    <col min="14086" max="14086" width="16.140625" style="69" customWidth="1"/>
    <col min="14087" max="14087" width="15.42578125" style="69" customWidth="1"/>
    <col min="14088" max="14088" width="15.7109375" style="69" customWidth="1"/>
    <col min="14089" max="14089" width="19.42578125" style="69" customWidth="1"/>
    <col min="14090" max="14090" width="15.7109375" style="69" customWidth="1"/>
    <col min="14091" max="14091" width="14.28515625" style="69" customWidth="1"/>
    <col min="14092" max="14092" width="15.7109375" style="69" customWidth="1"/>
    <col min="14093" max="14093" width="17.7109375" style="69" customWidth="1"/>
    <col min="14094" max="14094" width="19.7109375" style="69" customWidth="1"/>
    <col min="14095" max="14095" width="14.42578125" style="69" customWidth="1"/>
    <col min="14096" max="14331" width="8.7109375" style="69"/>
    <col min="14332" max="14332" width="12.140625" style="69" customWidth="1"/>
    <col min="14333" max="14333" width="30" style="69" customWidth="1"/>
    <col min="14334" max="14334" width="24.42578125" style="69" customWidth="1"/>
    <col min="14335" max="14335" width="17.140625" style="69" customWidth="1"/>
    <col min="14336" max="14336" width="15.28515625" style="69" customWidth="1"/>
    <col min="14337" max="14337" width="13.42578125" style="69" customWidth="1"/>
    <col min="14338" max="14339" width="12.7109375" style="69" customWidth="1"/>
    <col min="14340" max="14340" width="15" style="69" customWidth="1"/>
    <col min="14341" max="14341" width="16.7109375" style="69" customWidth="1"/>
    <col min="14342" max="14342" width="16.140625" style="69" customWidth="1"/>
    <col min="14343" max="14343" width="15.42578125" style="69" customWidth="1"/>
    <col min="14344" max="14344" width="15.7109375" style="69" customWidth="1"/>
    <col min="14345" max="14345" width="19.42578125" style="69" customWidth="1"/>
    <col min="14346" max="14346" width="15.7109375" style="69" customWidth="1"/>
    <col min="14347" max="14347" width="14.28515625" style="69" customWidth="1"/>
    <col min="14348" max="14348" width="15.7109375" style="69" customWidth="1"/>
    <col min="14349" max="14349" width="17.7109375" style="69" customWidth="1"/>
    <col min="14350" max="14350" width="19.7109375" style="69" customWidth="1"/>
    <col min="14351" max="14351" width="14.42578125" style="69" customWidth="1"/>
    <col min="14352" max="14587" width="8.7109375" style="69"/>
    <col min="14588" max="14588" width="12.140625" style="69" customWidth="1"/>
    <col min="14589" max="14589" width="30" style="69" customWidth="1"/>
    <col min="14590" max="14590" width="24.42578125" style="69" customWidth="1"/>
    <col min="14591" max="14591" width="17.140625" style="69" customWidth="1"/>
    <col min="14592" max="14592" width="15.28515625" style="69" customWidth="1"/>
    <col min="14593" max="14593" width="13.42578125" style="69" customWidth="1"/>
    <col min="14594" max="14595" width="12.7109375" style="69" customWidth="1"/>
    <col min="14596" max="14596" width="15" style="69" customWidth="1"/>
    <col min="14597" max="14597" width="16.7109375" style="69" customWidth="1"/>
    <col min="14598" max="14598" width="16.140625" style="69" customWidth="1"/>
    <col min="14599" max="14599" width="15.42578125" style="69" customWidth="1"/>
    <col min="14600" max="14600" width="15.7109375" style="69" customWidth="1"/>
    <col min="14601" max="14601" width="19.42578125" style="69" customWidth="1"/>
    <col min="14602" max="14602" width="15.7109375" style="69" customWidth="1"/>
    <col min="14603" max="14603" width="14.28515625" style="69" customWidth="1"/>
    <col min="14604" max="14604" width="15.7109375" style="69" customWidth="1"/>
    <col min="14605" max="14605" width="17.7109375" style="69" customWidth="1"/>
    <col min="14606" max="14606" width="19.7109375" style="69" customWidth="1"/>
    <col min="14607" max="14607" width="14.42578125" style="69" customWidth="1"/>
    <col min="14608" max="14843" width="8.7109375" style="69"/>
    <col min="14844" max="14844" width="12.140625" style="69" customWidth="1"/>
    <col min="14845" max="14845" width="30" style="69" customWidth="1"/>
    <col min="14846" max="14846" width="24.42578125" style="69" customWidth="1"/>
    <col min="14847" max="14847" width="17.140625" style="69" customWidth="1"/>
    <col min="14848" max="14848" width="15.28515625" style="69" customWidth="1"/>
    <col min="14849" max="14849" width="13.42578125" style="69" customWidth="1"/>
    <col min="14850" max="14851" width="12.7109375" style="69" customWidth="1"/>
    <col min="14852" max="14852" width="15" style="69" customWidth="1"/>
    <col min="14853" max="14853" width="16.7109375" style="69" customWidth="1"/>
    <col min="14854" max="14854" width="16.140625" style="69" customWidth="1"/>
    <col min="14855" max="14855" width="15.42578125" style="69" customWidth="1"/>
    <col min="14856" max="14856" width="15.7109375" style="69" customWidth="1"/>
    <col min="14857" max="14857" width="19.42578125" style="69" customWidth="1"/>
    <col min="14858" max="14858" width="15.7109375" style="69" customWidth="1"/>
    <col min="14859" max="14859" width="14.28515625" style="69" customWidth="1"/>
    <col min="14860" max="14860" width="15.7109375" style="69" customWidth="1"/>
    <col min="14861" max="14861" width="17.7109375" style="69" customWidth="1"/>
    <col min="14862" max="14862" width="19.7109375" style="69" customWidth="1"/>
    <col min="14863" max="14863" width="14.42578125" style="69" customWidth="1"/>
    <col min="14864" max="15099" width="8.7109375" style="69"/>
    <col min="15100" max="15100" width="12.140625" style="69" customWidth="1"/>
    <col min="15101" max="15101" width="30" style="69" customWidth="1"/>
    <col min="15102" max="15102" width="24.42578125" style="69" customWidth="1"/>
    <col min="15103" max="15103" width="17.140625" style="69" customWidth="1"/>
    <col min="15104" max="15104" width="15.28515625" style="69" customWidth="1"/>
    <col min="15105" max="15105" width="13.42578125" style="69" customWidth="1"/>
    <col min="15106" max="15107" width="12.7109375" style="69" customWidth="1"/>
    <col min="15108" max="15108" width="15" style="69" customWidth="1"/>
    <col min="15109" max="15109" width="16.7109375" style="69" customWidth="1"/>
    <col min="15110" max="15110" width="16.140625" style="69" customWidth="1"/>
    <col min="15111" max="15111" width="15.42578125" style="69" customWidth="1"/>
    <col min="15112" max="15112" width="15.7109375" style="69" customWidth="1"/>
    <col min="15113" max="15113" width="19.42578125" style="69" customWidth="1"/>
    <col min="15114" max="15114" width="15.7109375" style="69" customWidth="1"/>
    <col min="15115" max="15115" width="14.28515625" style="69" customWidth="1"/>
    <col min="15116" max="15116" width="15.7109375" style="69" customWidth="1"/>
    <col min="15117" max="15117" width="17.7109375" style="69" customWidth="1"/>
    <col min="15118" max="15118" width="19.7109375" style="69" customWidth="1"/>
    <col min="15119" max="15119" width="14.42578125" style="69" customWidth="1"/>
    <col min="15120" max="15355" width="8.7109375" style="69"/>
    <col min="15356" max="15356" width="12.140625" style="69" customWidth="1"/>
    <col min="15357" max="15357" width="30" style="69" customWidth="1"/>
    <col min="15358" max="15358" width="24.42578125" style="69" customWidth="1"/>
    <col min="15359" max="15359" width="17.140625" style="69" customWidth="1"/>
    <col min="15360" max="15360" width="15.28515625" style="69" customWidth="1"/>
    <col min="15361" max="15361" width="13.42578125" style="69" customWidth="1"/>
    <col min="15362" max="15363" width="12.7109375" style="69" customWidth="1"/>
    <col min="15364" max="15364" width="15" style="69" customWidth="1"/>
    <col min="15365" max="15365" width="16.7109375" style="69" customWidth="1"/>
    <col min="15366" max="15366" width="16.140625" style="69" customWidth="1"/>
    <col min="15367" max="15367" width="15.42578125" style="69" customWidth="1"/>
    <col min="15368" max="15368" width="15.7109375" style="69" customWidth="1"/>
    <col min="15369" max="15369" width="19.42578125" style="69" customWidth="1"/>
    <col min="15370" max="15370" width="15.7109375" style="69" customWidth="1"/>
    <col min="15371" max="15371" width="14.28515625" style="69" customWidth="1"/>
    <col min="15372" max="15372" width="15.7109375" style="69" customWidth="1"/>
    <col min="15373" max="15373" width="17.7109375" style="69" customWidth="1"/>
    <col min="15374" max="15374" width="19.7109375" style="69" customWidth="1"/>
    <col min="15375" max="15375" width="14.42578125" style="69" customWidth="1"/>
    <col min="15376" max="15611" width="8.7109375" style="69"/>
    <col min="15612" max="15612" width="12.140625" style="69" customWidth="1"/>
    <col min="15613" max="15613" width="30" style="69" customWidth="1"/>
    <col min="15614" max="15614" width="24.42578125" style="69" customWidth="1"/>
    <col min="15615" max="15615" width="17.140625" style="69" customWidth="1"/>
    <col min="15616" max="15616" width="15.28515625" style="69" customWidth="1"/>
    <col min="15617" max="15617" width="13.42578125" style="69" customWidth="1"/>
    <col min="15618" max="15619" width="12.7109375" style="69" customWidth="1"/>
    <col min="15620" max="15620" width="15" style="69" customWidth="1"/>
    <col min="15621" max="15621" width="16.7109375" style="69" customWidth="1"/>
    <col min="15622" max="15622" width="16.140625" style="69" customWidth="1"/>
    <col min="15623" max="15623" width="15.42578125" style="69" customWidth="1"/>
    <col min="15624" max="15624" width="15.7109375" style="69" customWidth="1"/>
    <col min="15625" max="15625" width="19.42578125" style="69" customWidth="1"/>
    <col min="15626" max="15626" width="15.7109375" style="69" customWidth="1"/>
    <col min="15627" max="15627" width="14.28515625" style="69" customWidth="1"/>
    <col min="15628" max="15628" width="15.7109375" style="69" customWidth="1"/>
    <col min="15629" max="15629" width="17.7109375" style="69" customWidth="1"/>
    <col min="15630" max="15630" width="19.7109375" style="69" customWidth="1"/>
    <col min="15631" max="15631" width="14.42578125" style="69" customWidth="1"/>
    <col min="15632" max="15867" width="8.7109375" style="69"/>
    <col min="15868" max="15868" width="12.140625" style="69" customWidth="1"/>
    <col min="15869" max="15869" width="30" style="69" customWidth="1"/>
    <col min="15870" max="15870" width="24.42578125" style="69" customWidth="1"/>
    <col min="15871" max="15871" width="17.140625" style="69" customWidth="1"/>
    <col min="15872" max="15872" width="15.28515625" style="69" customWidth="1"/>
    <col min="15873" max="15873" width="13.42578125" style="69" customWidth="1"/>
    <col min="15874" max="15875" width="12.7109375" style="69" customWidth="1"/>
    <col min="15876" max="15876" width="15" style="69" customWidth="1"/>
    <col min="15877" max="15877" width="16.7109375" style="69" customWidth="1"/>
    <col min="15878" max="15878" width="16.140625" style="69" customWidth="1"/>
    <col min="15879" max="15879" width="15.42578125" style="69" customWidth="1"/>
    <col min="15880" max="15880" width="15.7109375" style="69" customWidth="1"/>
    <col min="15881" max="15881" width="19.42578125" style="69" customWidth="1"/>
    <col min="15882" max="15882" width="15.7109375" style="69" customWidth="1"/>
    <col min="15883" max="15883" width="14.28515625" style="69" customWidth="1"/>
    <col min="15884" max="15884" width="15.7109375" style="69" customWidth="1"/>
    <col min="15885" max="15885" width="17.7109375" style="69" customWidth="1"/>
    <col min="15886" max="15886" width="19.7109375" style="69" customWidth="1"/>
    <col min="15887" max="15887" width="14.42578125" style="69" customWidth="1"/>
    <col min="15888" max="16123" width="8.7109375" style="69"/>
    <col min="16124" max="16124" width="12.140625" style="69" customWidth="1"/>
    <col min="16125" max="16125" width="30" style="69" customWidth="1"/>
    <col min="16126" max="16126" width="24.42578125" style="69" customWidth="1"/>
    <col min="16127" max="16127" width="17.140625" style="69" customWidth="1"/>
    <col min="16128" max="16128" width="15.28515625" style="69" customWidth="1"/>
    <col min="16129" max="16129" width="13.42578125" style="69" customWidth="1"/>
    <col min="16130" max="16131" width="12.7109375" style="69" customWidth="1"/>
    <col min="16132" max="16132" width="15" style="69" customWidth="1"/>
    <col min="16133" max="16133" width="16.7109375" style="69" customWidth="1"/>
    <col min="16134" max="16134" width="16.140625" style="69" customWidth="1"/>
    <col min="16135" max="16135" width="15.42578125" style="69" customWidth="1"/>
    <col min="16136" max="16136" width="15.7109375" style="69" customWidth="1"/>
    <col min="16137" max="16137" width="19.42578125" style="69" customWidth="1"/>
    <col min="16138" max="16138" width="15.7109375" style="69" customWidth="1"/>
    <col min="16139" max="16139" width="14.28515625" style="69" customWidth="1"/>
    <col min="16140" max="16140" width="15.7109375" style="69" customWidth="1"/>
    <col min="16141" max="16141" width="17.7109375" style="69" customWidth="1"/>
    <col min="16142" max="16142" width="19.7109375" style="69" customWidth="1"/>
    <col min="16143" max="16143" width="14.42578125" style="69" customWidth="1"/>
    <col min="16144" max="16381" width="8.7109375" style="69"/>
    <col min="16382" max="16384" width="8.7109375" style="69" customWidth="1"/>
  </cols>
  <sheetData>
    <row r="1" spans="2:22" x14ac:dyDescent="0.25">
      <c r="L1" s="139" t="s">
        <v>107</v>
      </c>
      <c r="M1" s="139"/>
      <c r="N1" s="139"/>
      <c r="O1" s="139"/>
      <c r="P1" s="139"/>
      <c r="Q1" s="139"/>
      <c r="R1" s="139"/>
      <c r="S1" s="139"/>
      <c r="T1" s="139"/>
    </row>
    <row r="2" spans="2:22" x14ac:dyDescent="0.25">
      <c r="L2" s="139"/>
      <c r="M2" s="139"/>
      <c r="N2" s="139"/>
      <c r="O2" s="139"/>
      <c r="P2" s="139"/>
      <c r="Q2" s="139"/>
      <c r="R2" s="139"/>
      <c r="S2" s="139"/>
      <c r="T2" s="139"/>
    </row>
    <row r="3" spans="2:22" ht="13.2" customHeight="1" x14ac:dyDescent="0.25">
      <c r="L3" s="139"/>
      <c r="M3" s="139"/>
      <c r="N3" s="139"/>
      <c r="O3" s="139"/>
      <c r="P3" s="139"/>
      <c r="Q3" s="139"/>
      <c r="R3" s="139"/>
      <c r="S3" s="139"/>
      <c r="T3" s="139"/>
      <c r="U3" s="109"/>
    </row>
    <row r="4" spans="2:22" ht="13.2" customHeight="1" x14ac:dyDescent="0.25">
      <c r="L4" s="139"/>
      <c r="M4" s="139"/>
      <c r="N4" s="139"/>
      <c r="O4" s="139"/>
      <c r="P4" s="139"/>
      <c r="Q4" s="139"/>
      <c r="R4" s="139"/>
      <c r="S4" s="139"/>
      <c r="T4" s="139"/>
      <c r="U4" s="109"/>
    </row>
    <row r="5" spans="2:22" ht="48.6" customHeight="1" x14ac:dyDescent="0.25">
      <c r="L5" s="139"/>
      <c r="M5" s="139"/>
      <c r="N5" s="139"/>
      <c r="O5" s="139"/>
      <c r="P5" s="139"/>
      <c r="Q5" s="139"/>
      <c r="R5" s="139"/>
      <c r="S5" s="139"/>
      <c r="T5" s="139"/>
      <c r="U5" s="109"/>
    </row>
    <row r="6" spans="2:22" ht="24.6" customHeight="1" x14ac:dyDescent="0.3">
      <c r="B6" s="115" t="s">
        <v>109</v>
      </c>
      <c r="C6" s="68"/>
      <c r="D6" s="68"/>
      <c r="E6" s="68"/>
      <c r="F6" s="68"/>
      <c r="G6" s="68"/>
      <c r="H6" s="68"/>
      <c r="I6" s="68"/>
      <c r="J6" s="68"/>
      <c r="K6" s="68"/>
      <c r="L6" s="139"/>
      <c r="M6" s="139"/>
      <c r="N6" s="139"/>
      <c r="O6" s="139"/>
      <c r="P6" s="139"/>
      <c r="Q6" s="139"/>
      <c r="R6" s="139"/>
      <c r="S6" s="139"/>
      <c r="T6" s="139"/>
      <c r="U6" s="109"/>
      <c r="V6" s="72">
        <v>0.10440000000000001</v>
      </c>
    </row>
    <row r="7" spans="2:22" ht="22.5" customHeight="1" x14ac:dyDescent="0.3">
      <c r="B7" s="68"/>
      <c r="C7" s="68"/>
      <c r="D7" s="68"/>
      <c r="E7" s="68"/>
      <c r="F7" s="68"/>
      <c r="G7" s="138" t="s">
        <v>52</v>
      </c>
      <c r="H7" s="138"/>
      <c r="I7" s="138"/>
      <c r="J7" s="68"/>
      <c r="K7" s="68"/>
      <c r="L7" s="139"/>
      <c r="M7" s="139"/>
      <c r="N7" s="139"/>
      <c r="O7" s="139"/>
      <c r="P7" s="139"/>
      <c r="Q7" s="139"/>
      <c r="R7" s="139"/>
      <c r="S7" s="139"/>
      <c r="T7" s="139"/>
      <c r="U7" s="71"/>
      <c r="V7" s="72"/>
    </row>
    <row r="8" spans="2:22" ht="12" customHeight="1" thickBot="1" x14ac:dyDescent="0.35">
      <c r="B8" s="127"/>
      <c r="C8" s="127"/>
      <c r="D8" s="127"/>
      <c r="E8" s="127"/>
      <c r="F8" s="127"/>
      <c r="G8" s="127"/>
      <c r="H8" s="127"/>
      <c r="I8" s="127"/>
      <c r="J8" s="127"/>
      <c r="K8" s="127"/>
      <c r="L8" s="127"/>
      <c r="M8" s="127"/>
      <c r="N8" s="127"/>
      <c r="O8" s="127"/>
      <c r="R8" s="70"/>
      <c r="S8" s="71"/>
      <c r="T8" s="71"/>
      <c r="U8" s="71"/>
      <c r="V8" s="72">
        <v>0.1235</v>
      </c>
    </row>
    <row r="9" spans="2:22" ht="29.25" customHeight="1" thickBot="1" x14ac:dyDescent="0.35">
      <c r="B9" s="128" t="s">
        <v>108</v>
      </c>
      <c r="C9" s="129"/>
      <c r="D9" s="129"/>
      <c r="E9" s="129"/>
      <c r="F9" s="129"/>
      <c r="G9" s="130"/>
      <c r="H9" s="133"/>
      <c r="I9" s="133"/>
      <c r="J9" s="133"/>
      <c r="K9" s="133"/>
      <c r="L9" s="134"/>
      <c r="M9" s="74"/>
      <c r="N9" s="74"/>
      <c r="O9" s="74"/>
      <c r="P9" s="75"/>
      <c r="R9" s="70"/>
      <c r="S9" s="71"/>
      <c r="T9" s="71"/>
      <c r="U9" s="71"/>
      <c r="V9" s="72">
        <v>0.17249999999999999</v>
      </c>
    </row>
    <row r="10" spans="2:22" ht="11.25" customHeight="1" x14ac:dyDescent="0.3">
      <c r="B10" s="76"/>
      <c r="C10" s="76"/>
      <c r="D10" s="76"/>
      <c r="E10" s="76"/>
      <c r="F10" s="76"/>
      <c r="G10" s="76"/>
      <c r="H10" s="76"/>
      <c r="I10" s="74"/>
      <c r="J10" s="74"/>
      <c r="K10" s="74"/>
      <c r="L10" s="74"/>
      <c r="M10" s="74"/>
      <c r="N10" s="74"/>
      <c r="O10" s="74"/>
      <c r="R10" s="70"/>
      <c r="S10" s="71"/>
      <c r="T10" s="71"/>
      <c r="U10" s="71"/>
      <c r="V10" s="72">
        <v>0.18890000000000001</v>
      </c>
    </row>
    <row r="11" spans="2:22" ht="14.1" customHeight="1" x14ac:dyDescent="0.3">
      <c r="B11" s="127" t="s">
        <v>71</v>
      </c>
      <c r="C11" s="127"/>
      <c r="D11" s="127"/>
      <c r="E11" s="127"/>
      <c r="F11" s="127"/>
      <c r="G11" s="127"/>
      <c r="H11" s="127"/>
      <c r="I11" s="127"/>
      <c r="J11" s="127"/>
      <c r="K11" s="127"/>
      <c r="L11" s="127"/>
      <c r="M11" s="127"/>
      <c r="N11" s="127"/>
      <c r="O11" s="127"/>
      <c r="R11" s="70"/>
      <c r="S11" s="71"/>
      <c r="T11" s="71"/>
      <c r="U11" s="71"/>
      <c r="V11" s="72">
        <v>0.20019999999999999</v>
      </c>
    </row>
    <row r="12" spans="2:22" ht="18" customHeight="1" x14ac:dyDescent="0.25">
      <c r="B12" s="131" t="s">
        <v>33</v>
      </c>
      <c r="C12" s="132"/>
      <c r="D12" s="132"/>
      <c r="E12" s="132"/>
      <c r="F12" s="132"/>
      <c r="G12" s="132"/>
      <c r="H12" s="77" t="s">
        <v>32</v>
      </c>
      <c r="I12" s="78">
        <f>+IF(H12="Biudžetinė",0.0014,IF(H12="Verslo įm. ir kt.",0.0046,IF(H12="Kitos organizacijos**",0.003,0)))</f>
        <v>1.4E-3</v>
      </c>
      <c r="K12" s="79"/>
      <c r="L12" s="73"/>
      <c r="M12" s="73"/>
      <c r="N12" s="73"/>
      <c r="O12" s="80"/>
      <c r="R12" s="81"/>
      <c r="S12" s="71"/>
      <c r="T12" s="71"/>
      <c r="U12" s="71"/>
    </row>
    <row r="13" spans="2:22" ht="3" customHeight="1" x14ac:dyDescent="0.25">
      <c r="I13" s="79"/>
    </row>
    <row r="14" spans="2:22" ht="60.75" customHeight="1" x14ac:dyDescent="0.25">
      <c r="B14" s="118" t="s">
        <v>34</v>
      </c>
      <c r="C14" s="118" t="s">
        <v>55</v>
      </c>
      <c r="D14" s="118" t="s">
        <v>56</v>
      </c>
      <c r="E14" s="118" t="s">
        <v>78</v>
      </c>
      <c r="F14" s="118" t="s">
        <v>117</v>
      </c>
      <c r="G14" s="118" t="s">
        <v>86</v>
      </c>
      <c r="H14" s="135" t="s">
        <v>115</v>
      </c>
      <c r="I14" s="118" t="s">
        <v>80</v>
      </c>
      <c r="J14" s="126" t="s">
        <v>81</v>
      </c>
      <c r="K14" s="126" t="s">
        <v>58</v>
      </c>
      <c r="L14" s="126" t="s">
        <v>97</v>
      </c>
      <c r="M14" s="126" t="s">
        <v>98</v>
      </c>
      <c r="N14" s="118" t="s">
        <v>69</v>
      </c>
      <c r="O14" s="118" t="s">
        <v>85</v>
      </c>
      <c r="P14" s="118" t="s">
        <v>0</v>
      </c>
      <c r="Q14" s="118" t="s">
        <v>1</v>
      </c>
      <c r="R14" s="118" t="s">
        <v>2</v>
      </c>
      <c r="S14" s="118" t="s">
        <v>84</v>
      </c>
      <c r="T14" s="118" t="s">
        <v>83</v>
      </c>
      <c r="U14" s="118" t="s">
        <v>53</v>
      </c>
      <c r="V14" s="118" t="s">
        <v>51</v>
      </c>
    </row>
    <row r="15" spans="2:22" ht="18" customHeight="1" x14ac:dyDescent="0.25">
      <c r="B15" s="119"/>
      <c r="C15" s="119"/>
      <c r="D15" s="119"/>
      <c r="E15" s="119"/>
      <c r="F15" s="119"/>
      <c r="G15" s="119"/>
      <c r="H15" s="136"/>
      <c r="I15" s="119"/>
      <c r="J15" s="126"/>
      <c r="K15" s="126"/>
      <c r="L15" s="126"/>
      <c r="M15" s="126"/>
      <c r="N15" s="119"/>
      <c r="O15" s="119"/>
      <c r="P15" s="119"/>
      <c r="Q15" s="119"/>
      <c r="R15" s="119"/>
      <c r="S15" s="119"/>
      <c r="T15" s="119"/>
      <c r="U15" s="119"/>
      <c r="V15" s="119"/>
    </row>
    <row r="16" spans="2:22" ht="30" customHeight="1" x14ac:dyDescent="0.25">
      <c r="B16" s="120"/>
      <c r="C16" s="120"/>
      <c r="D16" s="120"/>
      <c r="E16" s="120"/>
      <c r="F16" s="120"/>
      <c r="G16" s="120"/>
      <c r="H16" s="137"/>
      <c r="I16" s="120"/>
      <c r="J16" s="126"/>
      <c r="K16" s="126"/>
      <c r="L16" s="126"/>
      <c r="M16" s="126"/>
      <c r="N16" s="120"/>
      <c r="O16" s="120"/>
      <c r="P16" s="120"/>
      <c r="Q16" s="120"/>
      <c r="R16" s="120"/>
      <c r="S16" s="120"/>
      <c r="T16" s="120"/>
      <c r="U16" s="120"/>
      <c r="V16" s="120"/>
    </row>
    <row r="17" spans="2:22" ht="15" customHeight="1" x14ac:dyDescent="0.25">
      <c r="B17" s="83">
        <v>1</v>
      </c>
      <c r="C17" s="83">
        <v>2</v>
      </c>
      <c r="D17" s="83">
        <v>3</v>
      </c>
      <c r="E17" s="83">
        <v>4</v>
      </c>
      <c r="F17" s="83">
        <v>5</v>
      </c>
      <c r="G17" s="83">
        <v>6</v>
      </c>
      <c r="H17" s="83">
        <v>7</v>
      </c>
      <c r="I17" s="84" t="s">
        <v>87</v>
      </c>
      <c r="J17" s="83">
        <v>9</v>
      </c>
      <c r="K17" s="83">
        <v>10</v>
      </c>
      <c r="L17" s="83">
        <v>11</v>
      </c>
      <c r="M17" s="83">
        <v>12</v>
      </c>
      <c r="N17" s="83" t="s">
        <v>88</v>
      </c>
      <c r="O17" s="82">
        <v>14</v>
      </c>
      <c r="P17" s="82">
        <v>15</v>
      </c>
      <c r="Q17" s="82">
        <v>16</v>
      </c>
      <c r="R17" s="82">
        <v>17</v>
      </c>
      <c r="S17" s="82">
        <v>18</v>
      </c>
      <c r="T17" s="82" t="s">
        <v>89</v>
      </c>
      <c r="U17" s="82" t="s">
        <v>90</v>
      </c>
      <c r="V17" s="82">
        <v>21</v>
      </c>
    </row>
    <row r="18" spans="2:22" ht="55.5" customHeight="1" x14ac:dyDescent="0.25">
      <c r="B18" s="85" t="s">
        <v>44</v>
      </c>
      <c r="C18" s="85" t="s">
        <v>37</v>
      </c>
      <c r="D18" s="85" t="s">
        <v>42</v>
      </c>
      <c r="E18" s="86" t="s">
        <v>50</v>
      </c>
      <c r="F18" s="77">
        <v>3</v>
      </c>
      <c r="G18" s="86" t="s">
        <v>38</v>
      </c>
      <c r="H18" s="85"/>
      <c r="I18" s="87">
        <v>36</v>
      </c>
      <c r="J18" s="87">
        <f>13*186</f>
        <v>2418</v>
      </c>
      <c r="K18" s="87"/>
      <c r="L18" s="113"/>
      <c r="M18" s="88">
        <f t="shared" ref="M18:M31" si="0">(+J18+K18)*L18</f>
        <v>0</v>
      </c>
      <c r="N18" s="88">
        <f>ROUND(J18+K18+M18,2)</f>
        <v>2418</v>
      </c>
      <c r="O18" s="67">
        <f t="shared" ref="O18:O31" si="1">ROUND(IF($I$12=0%,0,(IF(G18="Terminuota",(1+$I$12+0.0203)*(J18+K18+M18),(1+$I$12+0.0131)*(J18+K18+M18)))),2)</f>
        <v>2470.4699999999998</v>
      </c>
      <c r="P18" s="89">
        <v>5</v>
      </c>
      <c r="Q18" s="90">
        <v>20</v>
      </c>
      <c r="R18" s="91">
        <f>IF(OR(P18="",Q18=""),"",VLOOKUP(CONCATENATE(P18," dienų darbo savaitė"),'Atostogų išmokų FN'!$A$7:$AH$8,Q18-16)/100)</f>
        <v>8.6300000000000002E-2</v>
      </c>
      <c r="S18" s="92">
        <f t="shared" ref="S18:S31" si="2">IF(O18=0,0,ROUND((O18*R18),2))</f>
        <v>213.2</v>
      </c>
      <c r="T18" s="93">
        <f>SUM(O18+S18)</f>
        <v>2683.6699999999996</v>
      </c>
      <c r="U18" s="93">
        <f t="shared" ref="U18:U31" si="3">SUM(F18*I18*T18)</f>
        <v>289836.36</v>
      </c>
      <c r="V18" s="94" t="s">
        <v>64</v>
      </c>
    </row>
    <row r="19" spans="2:22" ht="52.8" x14ac:dyDescent="0.25">
      <c r="B19" s="85" t="s">
        <v>45</v>
      </c>
      <c r="C19" s="85" t="s">
        <v>37</v>
      </c>
      <c r="D19" s="85" t="s">
        <v>42</v>
      </c>
      <c r="E19" s="86" t="s">
        <v>40</v>
      </c>
      <c r="F19" s="77">
        <v>1</v>
      </c>
      <c r="G19" s="86" t="s">
        <v>38</v>
      </c>
      <c r="H19" s="85" t="s">
        <v>47</v>
      </c>
      <c r="I19" s="87">
        <v>8</v>
      </c>
      <c r="J19" s="87"/>
      <c r="K19" s="87">
        <f>9*186*0.2</f>
        <v>334.8</v>
      </c>
      <c r="L19" s="113">
        <v>0.05</v>
      </c>
      <c r="M19" s="88">
        <f t="shared" si="0"/>
        <v>16.740000000000002</v>
      </c>
      <c r="N19" s="88">
        <f t="shared" ref="N19:N31" si="4">ROUND(J19+K19+M19,2)</f>
        <v>351.54</v>
      </c>
      <c r="O19" s="67">
        <f t="shared" si="1"/>
        <v>359.17</v>
      </c>
      <c r="P19" s="89">
        <v>5</v>
      </c>
      <c r="Q19" s="90">
        <v>32</v>
      </c>
      <c r="R19" s="91">
        <f>IF(OR(P19="",Q19=""),"",VLOOKUP(CONCATENATE(P19," dienų darbo savaitė"),'Atostogų išmokų FN'!$A$7:$AH$8,Q19-16)/100)</f>
        <v>0.14990000000000001</v>
      </c>
      <c r="S19" s="92">
        <f t="shared" si="2"/>
        <v>53.84</v>
      </c>
      <c r="T19" s="93">
        <f t="shared" ref="T19:T31" si="5">SUM(O19+S19)</f>
        <v>413.01</v>
      </c>
      <c r="U19" s="93">
        <f t="shared" si="3"/>
        <v>3304.08</v>
      </c>
      <c r="V19" s="112" t="s">
        <v>106</v>
      </c>
    </row>
    <row r="20" spans="2:22" x14ac:dyDescent="0.25">
      <c r="B20" s="85" t="s">
        <v>46</v>
      </c>
      <c r="C20" s="85" t="s">
        <v>41</v>
      </c>
      <c r="D20" s="85" t="s">
        <v>43</v>
      </c>
      <c r="E20" s="86" t="s">
        <v>49</v>
      </c>
      <c r="F20" s="77">
        <v>1</v>
      </c>
      <c r="G20" s="86" t="s">
        <v>36</v>
      </c>
      <c r="H20" s="85" t="s">
        <v>48</v>
      </c>
      <c r="I20" s="87">
        <v>10</v>
      </c>
      <c r="J20" s="87">
        <f>9*186</f>
        <v>1674</v>
      </c>
      <c r="K20" s="87">
        <f>9*186*0.2</f>
        <v>334.8</v>
      </c>
      <c r="L20" s="113">
        <v>0.05</v>
      </c>
      <c r="M20" s="88">
        <f t="shared" si="0"/>
        <v>100.44</v>
      </c>
      <c r="N20" s="88">
        <f t="shared" si="4"/>
        <v>2109.2399999999998</v>
      </c>
      <c r="O20" s="67">
        <f t="shared" si="1"/>
        <v>2139.8200000000002</v>
      </c>
      <c r="P20" s="89">
        <v>5</v>
      </c>
      <c r="Q20" s="90">
        <v>20</v>
      </c>
      <c r="R20" s="91">
        <f>IF(OR(P20="",Q20=""),"",VLOOKUP(CONCATENATE(P20," dienų darbo savaitė"),'Atostogų išmokų FN'!$A$7:$AH$8,Q20-16)/100)</f>
        <v>8.6300000000000002E-2</v>
      </c>
      <c r="S20" s="92">
        <f t="shared" si="2"/>
        <v>184.67</v>
      </c>
      <c r="T20" s="93">
        <f t="shared" si="5"/>
        <v>2324.4900000000002</v>
      </c>
      <c r="U20" s="93">
        <f t="shared" si="3"/>
        <v>23244.9</v>
      </c>
      <c r="V20" s="95"/>
    </row>
    <row r="21" spans="2:22" x14ac:dyDescent="0.25">
      <c r="B21" s="85"/>
      <c r="C21" s="85"/>
      <c r="D21" s="85"/>
      <c r="E21" s="86"/>
      <c r="F21" s="86"/>
      <c r="G21" s="86"/>
      <c r="H21" s="85"/>
      <c r="I21" s="87"/>
      <c r="J21" s="87"/>
      <c r="K21" s="87"/>
      <c r="L21" s="113"/>
      <c r="M21" s="88">
        <f t="shared" si="0"/>
        <v>0</v>
      </c>
      <c r="N21" s="88">
        <f t="shared" si="4"/>
        <v>0</v>
      </c>
      <c r="O21" s="67">
        <f t="shared" si="1"/>
        <v>0</v>
      </c>
      <c r="P21" s="89"/>
      <c r="Q21" s="90"/>
      <c r="R21" s="91" t="str">
        <f>IF(OR(P21="",Q21=""),"",VLOOKUP(CONCATENATE(P21," dienų darbo savaitė"),'Atostogų išmokų FN'!$A$7:$AH$8,Q21-16)/100)</f>
        <v/>
      </c>
      <c r="S21" s="92">
        <f t="shared" si="2"/>
        <v>0</v>
      </c>
      <c r="T21" s="93">
        <f t="shared" si="5"/>
        <v>0</v>
      </c>
      <c r="U21" s="93">
        <f t="shared" si="3"/>
        <v>0</v>
      </c>
      <c r="V21" s="95"/>
    </row>
    <row r="22" spans="2:22" x14ac:dyDescent="0.25">
      <c r="B22" s="85"/>
      <c r="C22" s="85"/>
      <c r="D22" s="85"/>
      <c r="E22" s="86"/>
      <c r="G22" s="86"/>
      <c r="H22" s="85"/>
      <c r="I22" s="87"/>
      <c r="J22" s="87"/>
      <c r="K22" s="87"/>
      <c r="L22" s="113"/>
      <c r="M22" s="88">
        <f t="shared" si="0"/>
        <v>0</v>
      </c>
      <c r="N22" s="88">
        <f t="shared" si="4"/>
        <v>0</v>
      </c>
      <c r="O22" s="67">
        <f t="shared" si="1"/>
        <v>0</v>
      </c>
      <c r="P22" s="89"/>
      <c r="Q22" s="90"/>
      <c r="R22" s="91" t="str">
        <f>IF(OR(P22="",Q22=""),"",VLOOKUP(CONCATENATE(P22," dienų darbo savaitė"),'Atostogų išmokų FN'!$A$7:$AH$8,Q22-16)/100)</f>
        <v/>
      </c>
      <c r="S22" s="92">
        <f t="shared" si="2"/>
        <v>0</v>
      </c>
      <c r="T22" s="93">
        <f t="shared" si="5"/>
        <v>0</v>
      </c>
      <c r="U22" s="93">
        <f t="shared" si="3"/>
        <v>0</v>
      </c>
      <c r="V22" s="95"/>
    </row>
    <row r="23" spans="2:22" x14ac:dyDescent="0.25">
      <c r="B23" s="85"/>
      <c r="C23" s="85"/>
      <c r="D23" s="85"/>
      <c r="E23" s="86"/>
      <c r="F23" s="86"/>
      <c r="G23" s="86"/>
      <c r="H23" s="85"/>
      <c r="I23" s="87"/>
      <c r="J23" s="87"/>
      <c r="K23" s="87"/>
      <c r="L23" s="113"/>
      <c r="M23" s="88">
        <f t="shared" si="0"/>
        <v>0</v>
      </c>
      <c r="N23" s="88">
        <f t="shared" si="4"/>
        <v>0</v>
      </c>
      <c r="O23" s="67">
        <f t="shared" si="1"/>
        <v>0</v>
      </c>
      <c r="P23" s="89"/>
      <c r="Q23" s="90"/>
      <c r="R23" s="91" t="str">
        <f>IF(OR(P23="",Q23=""),"",VLOOKUP(CONCATENATE(P23," dienų darbo savaitė"),'Atostogų išmokų FN'!$A$7:$AH$8,Q23-16)/100)</f>
        <v/>
      </c>
      <c r="S23" s="92">
        <f t="shared" si="2"/>
        <v>0</v>
      </c>
      <c r="T23" s="93">
        <f t="shared" si="5"/>
        <v>0</v>
      </c>
      <c r="U23" s="93">
        <f t="shared" si="3"/>
        <v>0</v>
      </c>
      <c r="V23" s="95"/>
    </row>
    <row r="24" spans="2:22" x14ac:dyDescent="0.25">
      <c r="B24" s="85"/>
      <c r="C24" s="85"/>
      <c r="D24" s="85"/>
      <c r="E24" s="86"/>
      <c r="F24" s="86"/>
      <c r="G24" s="86"/>
      <c r="H24" s="85"/>
      <c r="I24" s="87"/>
      <c r="J24" s="87"/>
      <c r="K24" s="87"/>
      <c r="L24" s="113"/>
      <c r="M24" s="88">
        <f t="shared" si="0"/>
        <v>0</v>
      </c>
      <c r="N24" s="88">
        <f t="shared" si="4"/>
        <v>0</v>
      </c>
      <c r="O24" s="67">
        <f t="shared" si="1"/>
        <v>0</v>
      </c>
      <c r="P24" s="89"/>
      <c r="Q24" s="90"/>
      <c r="R24" s="91" t="str">
        <f>IF(OR(P24="",Q24=""),"",VLOOKUP(CONCATENATE(P24," dienų darbo savaitė"),'Atostogų išmokų FN'!$A$7:$AH$8,Q24-16)/100)</f>
        <v/>
      </c>
      <c r="S24" s="92">
        <f t="shared" si="2"/>
        <v>0</v>
      </c>
      <c r="T24" s="93">
        <f t="shared" si="5"/>
        <v>0</v>
      </c>
      <c r="U24" s="93">
        <f t="shared" si="3"/>
        <v>0</v>
      </c>
      <c r="V24" s="95"/>
    </row>
    <row r="25" spans="2:22" x14ac:dyDescent="0.25">
      <c r="B25" s="85"/>
      <c r="C25" s="85"/>
      <c r="D25" s="85"/>
      <c r="F25" s="86"/>
      <c r="G25" s="86"/>
      <c r="H25" s="85"/>
      <c r="I25" s="87"/>
      <c r="J25" s="87"/>
      <c r="K25" s="87"/>
      <c r="L25" s="113"/>
      <c r="M25" s="88">
        <f t="shared" si="0"/>
        <v>0</v>
      </c>
      <c r="N25" s="88">
        <f t="shared" si="4"/>
        <v>0</v>
      </c>
      <c r="O25" s="67">
        <f t="shared" si="1"/>
        <v>0</v>
      </c>
      <c r="P25" s="89"/>
      <c r="Q25" s="90"/>
      <c r="R25" s="91" t="str">
        <f>IF(OR(P25="",Q25=""),"",VLOOKUP(CONCATENATE(P25," dienų darbo savaitė"),'Atostogų išmokų FN'!$A$7:$AH$8,Q25-16)/100)</f>
        <v/>
      </c>
      <c r="S25" s="92">
        <f t="shared" si="2"/>
        <v>0</v>
      </c>
      <c r="T25" s="93">
        <f t="shared" si="5"/>
        <v>0</v>
      </c>
      <c r="U25" s="93">
        <f t="shared" si="3"/>
        <v>0</v>
      </c>
      <c r="V25" s="95"/>
    </row>
    <row r="26" spans="2:22" x14ac:dyDescent="0.25">
      <c r="B26" s="85"/>
      <c r="C26" s="85"/>
      <c r="D26" s="85"/>
      <c r="E26" s="86"/>
      <c r="F26" s="86"/>
      <c r="G26" s="86"/>
      <c r="H26" s="85"/>
      <c r="I26" s="87"/>
      <c r="J26" s="87"/>
      <c r="K26" s="87"/>
      <c r="L26" s="113"/>
      <c r="M26" s="88">
        <f t="shared" si="0"/>
        <v>0</v>
      </c>
      <c r="N26" s="88">
        <f t="shared" si="4"/>
        <v>0</v>
      </c>
      <c r="O26" s="67">
        <f t="shared" si="1"/>
        <v>0</v>
      </c>
      <c r="P26" s="89"/>
      <c r="Q26" s="90"/>
      <c r="R26" s="91" t="str">
        <f>IF(OR(P26="",Q26=""),"",VLOOKUP(CONCATENATE(P26," dienų darbo savaitė"),'Atostogų išmokų FN'!$A$7:$AH$8,Q26-16)/100)</f>
        <v/>
      </c>
      <c r="S26" s="92">
        <f t="shared" si="2"/>
        <v>0</v>
      </c>
      <c r="T26" s="93">
        <f t="shared" si="5"/>
        <v>0</v>
      </c>
      <c r="U26" s="93">
        <f t="shared" si="3"/>
        <v>0</v>
      </c>
      <c r="V26" s="95"/>
    </row>
    <row r="27" spans="2:22" x14ac:dyDescent="0.25">
      <c r="B27" s="85"/>
      <c r="C27" s="85"/>
      <c r="D27" s="85"/>
      <c r="E27" s="86"/>
      <c r="F27" s="86"/>
      <c r="G27" s="86"/>
      <c r="H27" s="85"/>
      <c r="I27" s="87"/>
      <c r="J27" s="87"/>
      <c r="K27" s="87"/>
      <c r="L27" s="113"/>
      <c r="M27" s="88">
        <f t="shared" si="0"/>
        <v>0</v>
      </c>
      <c r="N27" s="88">
        <f t="shared" si="4"/>
        <v>0</v>
      </c>
      <c r="O27" s="67">
        <f t="shared" si="1"/>
        <v>0</v>
      </c>
      <c r="P27" s="89"/>
      <c r="Q27" s="90"/>
      <c r="R27" s="91" t="str">
        <f>IF(OR(P27="",Q27=""),"",VLOOKUP(CONCATENATE(P27," dienų darbo savaitė"),'Atostogų išmokų FN'!$A$7:$AH$8,Q27-16)/100)</f>
        <v/>
      </c>
      <c r="S27" s="92">
        <f t="shared" si="2"/>
        <v>0</v>
      </c>
      <c r="T27" s="93">
        <f t="shared" si="5"/>
        <v>0</v>
      </c>
      <c r="U27" s="93">
        <f t="shared" si="3"/>
        <v>0</v>
      </c>
      <c r="V27" s="95"/>
    </row>
    <row r="28" spans="2:22" x14ac:dyDescent="0.25">
      <c r="B28" s="85"/>
      <c r="C28" s="85"/>
      <c r="D28" s="85"/>
      <c r="E28" s="86"/>
      <c r="F28" s="86"/>
      <c r="G28" s="86"/>
      <c r="H28" s="85"/>
      <c r="I28" s="87"/>
      <c r="J28" s="87"/>
      <c r="K28" s="87"/>
      <c r="L28" s="113"/>
      <c r="M28" s="88">
        <f t="shared" si="0"/>
        <v>0</v>
      </c>
      <c r="N28" s="88">
        <f t="shared" si="4"/>
        <v>0</v>
      </c>
      <c r="O28" s="67">
        <f t="shared" si="1"/>
        <v>0</v>
      </c>
      <c r="P28" s="89"/>
      <c r="Q28" s="90"/>
      <c r="R28" s="91" t="str">
        <f>IF(OR(P28="",Q28=""),"",VLOOKUP(CONCATENATE(P28," dienų darbo savaitė"),'Atostogų išmokų FN'!$A$7:$AH$8,Q28-16)/100)</f>
        <v/>
      </c>
      <c r="S28" s="92">
        <f t="shared" si="2"/>
        <v>0</v>
      </c>
      <c r="T28" s="93">
        <f t="shared" si="5"/>
        <v>0</v>
      </c>
      <c r="U28" s="93">
        <f t="shared" si="3"/>
        <v>0</v>
      </c>
      <c r="V28" s="95"/>
    </row>
    <row r="29" spans="2:22" x14ac:dyDescent="0.25">
      <c r="B29" s="85"/>
      <c r="C29" s="85"/>
      <c r="D29" s="85"/>
      <c r="E29" s="86"/>
      <c r="F29" s="86"/>
      <c r="G29" s="86"/>
      <c r="H29" s="85"/>
      <c r="I29" s="87"/>
      <c r="J29" s="87"/>
      <c r="K29" s="87"/>
      <c r="L29" s="113"/>
      <c r="M29" s="88">
        <f t="shared" si="0"/>
        <v>0</v>
      </c>
      <c r="N29" s="88">
        <f t="shared" si="4"/>
        <v>0</v>
      </c>
      <c r="O29" s="67">
        <f t="shared" si="1"/>
        <v>0</v>
      </c>
      <c r="P29" s="89"/>
      <c r="Q29" s="90"/>
      <c r="R29" s="91" t="str">
        <f>IF(OR(P29="",Q29=""),"",VLOOKUP(CONCATENATE(P29," dienų darbo savaitė"),'Atostogų išmokų FN'!$A$7:$AH$8,Q29-16)/100)</f>
        <v/>
      </c>
      <c r="S29" s="92">
        <f t="shared" si="2"/>
        <v>0</v>
      </c>
      <c r="T29" s="93">
        <f t="shared" si="5"/>
        <v>0</v>
      </c>
      <c r="U29" s="93">
        <f t="shared" si="3"/>
        <v>0</v>
      </c>
      <c r="V29" s="95"/>
    </row>
    <row r="30" spans="2:22" x14ac:dyDescent="0.25">
      <c r="B30" s="85"/>
      <c r="C30" s="85"/>
      <c r="D30" s="85"/>
      <c r="E30" s="86"/>
      <c r="F30" s="86"/>
      <c r="G30" s="86"/>
      <c r="H30" s="85"/>
      <c r="I30" s="87"/>
      <c r="J30" s="87"/>
      <c r="K30" s="87"/>
      <c r="L30" s="113"/>
      <c r="M30" s="88">
        <f t="shared" si="0"/>
        <v>0</v>
      </c>
      <c r="N30" s="88">
        <f t="shared" si="4"/>
        <v>0</v>
      </c>
      <c r="O30" s="67">
        <f t="shared" si="1"/>
        <v>0</v>
      </c>
      <c r="P30" s="89"/>
      <c r="Q30" s="90"/>
      <c r="R30" s="91" t="str">
        <f>IF(OR(P30="",Q30=""),"",VLOOKUP(CONCATENATE(P30," dienų darbo savaitė"),'Atostogų išmokų FN'!$A$7:$AH$8,Q30-16)/100)</f>
        <v/>
      </c>
      <c r="S30" s="92">
        <f t="shared" si="2"/>
        <v>0</v>
      </c>
      <c r="T30" s="93">
        <f t="shared" si="5"/>
        <v>0</v>
      </c>
      <c r="U30" s="93">
        <f t="shared" si="3"/>
        <v>0</v>
      </c>
      <c r="V30" s="95"/>
    </row>
    <row r="31" spans="2:22" x14ac:dyDescent="0.25">
      <c r="B31" s="85"/>
      <c r="C31" s="85"/>
      <c r="D31" s="85"/>
      <c r="E31" s="86"/>
      <c r="F31" s="86"/>
      <c r="G31" s="86"/>
      <c r="H31" s="85"/>
      <c r="I31" s="87"/>
      <c r="J31" s="87"/>
      <c r="K31" s="87"/>
      <c r="L31" s="113"/>
      <c r="M31" s="88">
        <f t="shared" si="0"/>
        <v>0</v>
      </c>
      <c r="N31" s="88">
        <f t="shared" si="4"/>
        <v>0</v>
      </c>
      <c r="O31" s="67">
        <f t="shared" si="1"/>
        <v>0</v>
      </c>
      <c r="P31" s="89"/>
      <c r="Q31" s="90"/>
      <c r="R31" s="91" t="str">
        <f>IF(OR(P31="",Q31=""),"",VLOOKUP(CONCATENATE(P31," dienų darbo savaitė"),'Atostogų išmokų FN'!$A$7:$AH$8,Q31-16)/100)</f>
        <v/>
      </c>
      <c r="S31" s="92">
        <f t="shared" si="2"/>
        <v>0</v>
      </c>
      <c r="T31" s="93">
        <f t="shared" si="5"/>
        <v>0</v>
      </c>
      <c r="U31" s="93">
        <f t="shared" si="3"/>
        <v>0</v>
      </c>
      <c r="V31" s="95"/>
    </row>
    <row r="32" spans="2:22" x14ac:dyDescent="0.25">
      <c r="B32" s="96" t="s">
        <v>3</v>
      </c>
      <c r="C32" s="97"/>
      <c r="D32" s="97"/>
      <c r="E32" s="97"/>
      <c r="F32" s="97"/>
      <c r="G32" s="97"/>
      <c r="H32" s="98"/>
      <c r="I32" s="98">
        <f t="shared" ref="I32:O32" si="6">SUBTOTAL(9,I18:I31)</f>
        <v>54</v>
      </c>
      <c r="J32" s="98">
        <f t="shared" si="6"/>
        <v>4092</v>
      </c>
      <c r="K32" s="98">
        <f t="shared" si="6"/>
        <v>669.6</v>
      </c>
      <c r="L32" s="98"/>
      <c r="M32" s="98">
        <f t="shared" si="6"/>
        <v>117.18</v>
      </c>
      <c r="N32" s="98">
        <f t="shared" si="6"/>
        <v>4878.78</v>
      </c>
      <c r="O32" s="48">
        <f t="shared" si="6"/>
        <v>4969.46</v>
      </c>
      <c r="P32" s="98"/>
      <c r="Q32" s="98"/>
      <c r="R32" s="98"/>
      <c r="S32" s="98">
        <f>SUBTOTAL(9,S18:S31)</f>
        <v>451.70999999999992</v>
      </c>
      <c r="T32" s="98"/>
      <c r="U32" s="98">
        <f>SUBTOTAL(9,U18:U31)</f>
        <v>316385.34000000003</v>
      </c>
      <c r="V32" s="98"/>
    </row>
    <row r="33" spans="1:256" ht="13.5" customHeight="1" x14ac:dyDescent="0.25">
      <c r="B33" s="99"/>
      <c r="C33" s="99"/>
      <c r="D33" s="99"/>
      <c r="E33" s="100"/>
      <c r="F33" s="100"/>
      <c r="G33" s="100"/>
      <c r="H33" s="100"/>
      <c r="I33" s="101"/>
      <c r="J33" s="99"/>
      <c r="K33" s="101"/>
      <c r="L33" s="99"/>
      <c r="M33" s="99"/>
      <c r="N33" s="99"/>
      <c r="O33" s="99"/>
      <c r="P33" s="101"/>
      <c r="Q33" s="100"/>
      <c r="R33" s="100"/>
      <c r="S33" s="100"/>
      <c r="T33" s="100"/>
      <c r="U33" s="100"/>
    </row>
    <row r="34" spans="1:256" ht="19.5" customHeight="1" x14ac:dyDescent="0.25">
      <c r="B34" s="102" t="s">
        <v>59</v>
      </c>
      <c r="C34" s="99"/>
      <c r="D34" s="99"/>
      <c r="E34" s="100"/>
      <c r="F34" s="100"/>
      <c r="G34" s="100"/>
      <c r="H34" s="100"/>
      <c r="I34" s="101"/>
      <c r="J34" s="99"/>
      <c r="K34" s="101"/>
      <c r="L34" s="99"/>
      <c r="M34" s="99"/>
      <c r="N34" s="99"/>
      <c r="O34" s="99"/>
      <c r="P34" s="101"/>
      <c r="Q34" s="100"/>
      <c r="R34" s="100"/>
      <c r="S34" s="100"/>
      <c r="T34" s="100"/>
      <c r="U34" s="100"/>
    </row>
    <row r="35" spans="1:256" ht="18.75" customHeight="1" x14ac:dyDescent="0.25">
      <c r="B35" s="102" t="s">
        <v>116</v>
      </c>
      <c r="C35" s="99"/>
      <c r="D35" s="99"/>
      <c r="E35" s="100"/>
      <c r="F35" s="100"/>
      <c r="G35" s="100"/>
      <c r="H35" s="100"/>
      <c r="I35" s="101"/>
      <c r="J35" s="99"/>
      <c r="K35" s="101"/>
      <c r="L35" s="99"/>
      <c r="M35" s="99"/>
      <c r="N35" s="99"/>
      <c r="O35" s="99"/>
      <c r="P35" s="101"/>
      <c r="Q35" s="100"/>
      <c r="S35" s="100"/>
      <c r="T35" s="100"/>
      <c r="U35" s="100"/>
    </row>
    <row r="36" spans="1:256" ht="14.55" customHeight="1" x14ac:dyDescent="0.25">
      <c r="B36" s="125" t="s">
        <v>67</v>
      </c>
      <c r="C36" s="125"/>
      <c r="D36" s="125"/>
      <c r="E36" s="125"/>
      <c r="F36" s="125"/>
      <c r="G36" s="125"/>
      <c r="H36" s="100"/>
      <c r="I36" s="101"/>
      <c r="J36" s="99"/>
      <c r="K36" s="101"/>
      <c r="L36" s="99"/>
      <c r="M36" s="99"/>
      <c r="N36" s="99"/>
      <c r="O36" s="99"/>
      <c r="P36" s="101"/>
      <c r="Q36" s="100"/>
      <c r="R36" s="100"/>
      <c r="S36" s="100"/>
      <c r="T36" s="100"/>
      <c r="U36" s="100"/>
    </row>
    <row r="37" spans="1:256" ht="33" customHeight="1" x14ac:dyDescent="0.25">
      <c r="B37" s="121" t="s">
        <v>65</v>
      </c>
      <c r="C37" s="121"/>
      <c r="D37" s="121"/>
      <c r="E37" s="121"/>
      <c r="F37" s="121"/>
      <c r="G37" s="121"/>
      <c r="H37" s="121"/>
      <c r="I37" s="121"/>
      <c r="J37" s="121"/>
      <c r="K37" s="121"/>
      <c r="L37" s="121"/>
      <c r="M37" s="121"/>
      <c r="N37" s="121"/>
      <c r="O37" s="121"/>
      <c r="P37" s="121"/>
      <c r="Q37" s="121"/>
      <c r="R37" s="121"/>
      <c r="S37" s="100"/>
      <c r="T37" s="100"/>
      <c r="U37" s="100"/>
    </row>
    <row r="38" spans="1:256" ht="16.5" customHeight="1" x14ac:dyDescent="0.25">
      <c r="B38" s="122" t="s">
        <v>60</v>
      </c>
      <c r="C38" s="121"/>
      <c r="D38" s="121"/>
      <c r="E38" s="121"/>
      <c r="F38" s="121"/>
      <c r="G38" s="121"/>
      <c r="H38" s="121"/>
      <c r="I38" s="121"/>
      <c r="J38" s="121"/>
      <c r="K38" s="121"/>
      <c r="L38" s="121"/>
      <c r="M38" s="121"/>
      <c r="N38" s="121"/>
      <c r="O38" s="121"/>
      <c r="P38" s="121"/>
      <c r="Q38" s="121"/>
      <c r="R38" s="121"/>
      <c r="S38" s="100"/>
      <c r="T38" s="100"/>
      <c r="U38" s="100"/>
    </row>
    <row r="39" spans="1:256" s="104" customFormat="1" ht="17.25" customHeight="1" x14ac:dyDescent="0.25">
      <c r="B39" s="121" t="s">
        <v>114</v>
      </c>
      <c r="C39" s="121"/>
      <c r="D39" s="121"/>
      <c r="E39" s="121"/>
      <c r="F39" s="121"/>
      <c r="G39" s="121"/>
      <c r="H39" s="121"/>
      <c r="I39" s="121"/>
      <c r="J39" s="121"/>
      <c r="K39" s="121"/>
      <c r="L39" s="121"/>
      <c r="M39" s="121"/>
      <c r="N39" s="121"/>
      <c r="O39" s="121"/>
      <c r="P39" s="121"/>
      <c r="Q39" s="121"/>
      <c r="R39" s="121"/>
      <c r="S39" s="105"/>
      <c r="T39" s="105"/>
      <c r="U39" s="105"/>
    </row>
    <row r="40" spans="1:256" ht="15.6" x14ac:dyDescent="0.25">
      <c r="B40" s="123" t="s">
        <v>61</v>
      </c>
      <c r="C40" s="124"/>
      <c r="D40" s="124"/>
      <c r="E40" s="124"/>
      <c r="F40" s="124"/>
      <c r="G40" s="124"/>
      <c r="H40" s="124"/>
      <c r="I40" s="124"/>
      <c r="J40" s="124"/>
      <c r="K40" s="124"/>
      <c r="L40" s="124"/>
      <c r="M40" s="124"/>
      <c r="N40" s="124"/>
      <c r="O40" s="124"/>
      <c r="P40" s="124"/>
      <c r="Q40" s="124"/>
      <c r="R40" s="124"/>
    </row>
    <row r="41" spans="1:256" s="106" customFormat="1" ht="16.05" customHeight="1" x14ac:dyDescent="0.3">
      <c r="B41" s="121" t="s">
        <v>66</v>
      </c>
      <c r="C41" s="121"/>
      <c r="D41" s="121"/>
      <c r="E41" s="121"/>
      <c r="F41" s="121"/>
      <c r="G41" s="121"/>
      <c r="H41" s="121"/>
      <c r="I41" s="121"/>
      <c r="J41" s="121"/>
      <c r="K41" s="121"/>
      <c r="L41" s="121"/>
      <c r="M41" s="121"/>
      <c r="N41" s="121"/>
      <c r="O41" s="121"/>
      <c r="P41" s="121"/>
      <c r="Q41" s="121"/>
      <c r="R41" s="121"/>
      <c r="S41" s="107"/>
      <c r="T41" s="107"/>
      <c r="U41" s="107"/>
      <c r="V41" s="107"/>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69"/>
      <c r="BM41" s="69"/>
      <c r="BN41" s="69"/>
      <c r="BO41" s="69"/>
      <c r="BP41" s="69"/>
      <c r="BQ41" s="69"/>
      <c r="BR41" s="69"/>
      <c r="BS41" s="69"/>
      <c r="BT41" s="69"/>
      <c r="BU41" s="69"/>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c r="EO41" s="69"/>
      <c r="EP41" s="69"/>
      <c r="EQ41" s="69"/>
      <c r="ER41" s="69"/>
      <c r="ES41" s="69"/>
      <c r="ET41" s="69"/>
      <c r="EU41" s="69"/>
      <c r="EV41" s="69"/>
      <c r="EW41" s="69"/>
      <c r="EX41" s="69"/>
      <c r="EY41" s="69"/>
      <c r="EZ41" s="69"/>
      <c r="FA41" s="69"/>
      <c r="FB41" s="69"/>
      <c r="FC41" s="69"/>
      <c r="FD41" s="69"/>
      <c r="FE41" s="69"/>
      <c r="FF41" s="69"/>
      <c r="FG41" s="69"/>
      <c r="FH41" s="69"/>
      <c r="FI41" s="69"/>
      <c r="FJ41" s="69"/>
      <c r="FK41" s="69"/>
      <c r="FL41" s="69"/>
      <c r="FM41" s="69"/>
      <c r="FN41" s="69"/>
      <c r="FO41" s="69"/>
      <c r="FP41" s="69"/>
      <c r="FQ41" s="69"/>
      <c r="FR41" s="69"/>
      <c r="FS41" s="69"/>
      <c r="FT41" s="69"/>
      <c r="FU41" s="69"/>
      <c r="FV41" s="69"/>
      <c r="FW41" s="69"/>
      <c r="FX41" s="69"/>
      <c r="FY41" s="69"/>
      <c r="FZ41" s="69"/>
      <c r="GA41" s="69"/>
      <c r="GB41" s="69"/>
      <c r="GC41" s="69"/>
      <c r="GD41" s="69"/>
      <c r="GE41" s="69"/>
      <c r="GF41" s="69"/>
      <c r="GG41" s="69"/>
      <c r="GH41" s="69"/>
      <c r="GI41" s="69"/>
      <c r="GJ41" s="69"/>
      <c r="GK41" s="69"/>
      <c r="GL41" s="69"/>
      <c r="GM41" s="69"/>
      <c r="GN41" s="69"/>
      <c r="GO41" s="69"/>
      <c r="GP41" s="69"/>
      <c r="GQ41" s="69"/>
      <c r="GR41" s="69"/>
      <c r="GS41" s="69"/>
      <c r="GT41" s="69"/>
      <c r="GU41" s="69"/>
      <c r="GV41" s="69"/>
      <c r="GW41" s="69"/>
      <c r="GX41" s="69"/>
      <c r="GY41" s="69"/>
      <c r="GZ41" s="69"/>
      <c r="HA41" s="69"/>
      <c r="HB41" s="69"/>
      <c r="HC41" s="69"/>
      <c r="HD41" s="69"/>
      <c r="HE41" s="69"/>
      <c r="HF41" s="69"/>
      <c r="HG41" s="69"/>
      <c r="HH41" s="69"/>
      <c r="HI41" s="69"/>
      <c r="HJ41" s="69"/>
      <c r="HK41" s="69"/>
      <c r="HL41" s="69"/>
      <c r="HM41" s="69"/>
      <c r="HN41" s="69"/>
      <c r="HO41" s="69"/>
      <c r="HP41" s="69"/>
      <c r="HQ41" s="69"/>
      <c r="HR41" s="69"/>
      <c r="HS41" s="69"/>
      <c r="HT41" s="69"/>
      <c r="HU41" s="69"/>
      <c r="HV41" s="69"/>
      <c r="HW41" s="69"/>
      <c r="HX41" s="69"/>
      <c r="HY41" s="69"/>
      <c r="HZ41" s="69"/>
      <c r="IA41" s="69"/>
      <c r="IB41" s="69"/>
      <c r="IC41" s="69"/>
      <c r="ID41" s="69"/>
      <c r="IE41" s="69"/>
      <c r="IF41" s="69"/>
      <c r="IG41" s="69"/>
      <c r="IH41" s="69"/>
      <c r="II41" s="69"/>
      <c r="IJ41" s="69"/>
      <c r="IK41" s="69"/>
      <c r="IL41" s="69"/>
      <c r="IM41" s="69"/>
      <c r="IN41" s="69"/>
      <c r="IO41" s="69"/>
      <c r="IP41" s="69"/>
      <c r="IQ41" s="69"/>
      <c r="IR41" s="69"/>
      <c r="IS41" s="69"/>
      <c r="IT41" s="69"/>
      <c r="IU41" s="69"/>
      <c r="IV41" s="69"/>
    </row>
    <row r="42" spans="1:256" s="106" customFormat="1" ht="14.25" customHeight="1" x14ac:dyDescent="0.3">
      <c r="B42" s="122" t="s">
        <v>62</v>
      </c>
      <c r="C42" s="122"/>
      <c r="D42" s="122"/>
      <c r="E42" s="122"/>
      <c r="F42" s="122"/>
      <c r="G42" s="122"/>
      <c r="H42" s="122"/>
      <c r="I42" s="122"/>
      <c r="J42" s="122"/>
      <c r="K42" s="122"/>
      <c r="L42" s="122"/>
      <c r="M42" s="122"/>
      <c r="N42" s="122"/>
      <c r="O42" s="122"/>
      <c r="P42" s="122"/>
      <c r="Q42" s="103"/>
      <c r="R42" s="103"/>
      <c r="S42" s="107"/>
      <c r="T42" s="107"/>
      <c r="U42" s="107"/>
      <c r="V42" s="107"/>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c r="EO42" s="69"/>
      <c r="EP42" s="69"/>
      <c r="EQ42" s="69"/>
      <c r="ER42" s="69"/>
      <c r="ES42" s="69"/>
      <c r="ET42" s="69"/>
      <c r="EU42" s="69"/>
      <c r="EV42" s="69"/>
      <c r="EW42" s="69"/>
      <c r="EX42" s="69"/>
      <c r="EY42" s="69"/>
      <c r="EZ42" s="69"/>
      <c r="FA42" s="69"/>
      <c r="FB42" s="69"/>
      <c r="FC42" s="69"/>
      <c r="FD42" s="69"/>
      <c r="FE42" s="69"/>
      <c r="FF42" s="69"/>
      <c r="FG42" s="69"/>
      <c r="FH42" s="69"/>
      <c r="FI42" s="69"/>
      <c r="FJ42" s="69"/>
      <c r="FK42" s="69"/>
      <c r="FL42" s="69"/>
      <c r="FM42" s="69"/>
      <c r="FN42" s="69"/>
      <c r="FO42" s="69"/>
      <c r="FP42" s="69"/>
      <c r="FQ42" s="69"/>
      <c r="FR42" s="69"/>
      <c r="FS42" s="69"/>
      <c r="FT42" s="69"/>
      <c r="FU42" s="69"/>
      <c r="FV42" s="69"/>
      <c r="FW42" s="69"/>
      <c r="FX42" s="69"/>
      <c r="FY42" s="69"/>
      <c r="FZ42" s="69"/>
      <c r="GA42" s="69"/>
      <c r="GB42" s="69"/>
      <c r="GC42" s="69"/>
      <c r="GD42" s="69"/>
      <c r="GE42" s="69"/>
      <c r="GF42" s="69"/>
      <c r="GG42" s="69"/>
      <c r="GH42" s="69"/>
      <c r="GI42" s="69"/>
      <c r="GJ42" s="69"/>
      <c r="GK42" s="69"/>
      <c r="GL42" s="69"/>
      <c r="GM42" s="69"/>
      <c r="GN42" s="69"/>
      <c r="GO42" s="69"/>
      <c r="GP42" s="69"/>
      <c r="GQ42" s="69"/>
      <c r="GR42" s="69"/>
      <c r="GS42" s="69"/>
      <c r="GT42" s="69"/>
      <c r="GU42" s="69"/>
      <c r="GV42" s="69"/>
      <c r="GW42" s="69"/>
      <c r="GX42" s="69"/>
      <c r="GY42" s="69"/>
      <c r="GZ42" s="69"/>
      <c r="HA42" s="69"/>
      <c r="HB42" s="69"/>
      <c r="HC42" s="69"/>
      <c r="HD42" s="69"/>
      <c r="HE42" s="69"/>
      <c r="HF42" s="69"/>
      <c r="HG42" s="69"/>
      <c r="HH42" s="69"/>
      <c r="HI42" s="69"/>
      <c r="HJ42" s="69"/>
      <c r="HK42" s="69"/>
      <c r="HL42" s="69"/>
      <c r="HM42" s="69"/>
      <c r="HN42" s="69"/>
      <c r="HO42" s="69"/>
      <c r="HP42" s="69"/>
      <c r="HQ42" s="69"/>
      <c r="HR42" s="69"/>
      <c r="HS42" s="69"/>
      <c r="HT42" s="69"/>
      <c r="HU42" s="69"/>
      <c r="HV42" s="69"/>
      <c r="HW42" s="69"/>
      <c r="HX42" s="69"/>
      <c r="HY42" s="69"/>
      <c r="HZ42" s="69"/>
      <c r="IA42" s="69"/>
      <c r="IB42" s="69"/>
      <c r="IC42" s="69"/>
      <c r="ID42" s="69"/>
      <c r="IE42" s="69"/>
      <c r="IF42" s="69"/>
      <c r="IG42" s="69"/>
      <c r="IH42" s="69"/>
      <c r="II42" s="69"/>
      <c r="IJ42" s="69"/>
      <c r="IK42" s="69"/>
      <c r="IL42" s="69"/>
      <c r="IM42" s="69"/>
      <c r="IN42" s="69"/>
      <c r="IO42" s="69"/>
      <c r="IP42" s="69"/>
      <c r="IQ42" s="69"/>
      <c r="IR42" s="69"/>
      <c r="IS42" s="69"/>
      <c r="IT42" s="69"/>
      <c r="IU42" s="69"/>
      <c r="IV42" s="69"/>
    </row>
    <row r="43" spans="1:256" ht="27" customHeight="1" x14ac:dyDescent="0.25">
      <c r="A43" s="102"/>
      <c r="B43" s="102" t="s">
        <v>77</v>
      </c>
      <c r="C43" s="102"/>
      <c r="D43" s="102"/>
      <c r="E43" s="102"/>
      <c r="F43" s="102"/>
      <c r="G43" s="102"/>
      <c r="H43" s="102"/>
      <c r="I43" s="102"/>
      <c r="J43" s="102"/>
      <c r="K43" s="102"/>
      <c r="L43" s="102"/>
      <c r="M43" s="102"/>
      <c r="N43" s="102"/>
      <c r="O43" s="102"/>
      <c r="P43" s="102"/>
      <c r="Q43" s="102"/>
      <c r="R43" s="102"/>
      <c r="S43" s="102"/>
      <c r="T43" s="102"/>
    </row>
    <row r="44" spans="1:256" ht="14.7" customHeight="1" x14ac:dyDescent="0.25">
      <c r="B44" s="108"/>
      <c r="C44" s="108"/>
      <c r="D44" s="108"/>
      <c r="E44" s="116"/>
      <c r="F44" s="116"/>
      <c r="G44" s="116"/>
      <c r="H44" s="116"/>
      <c r="I44" s="116"/>
      <c r="O44" s="117"/>
      <c r="P44" s="117"/>
    </row>
    <row r="45" spans="1:256" ht="13.8" x14ac:dyDescent="0.25">
      <c r="B45" s="108"/>
      <c r="C45" s="108"/>
      <c r="D45" s="108"/>
    </row>
    <row r="46" spans="1:256" ht="13.8" x14ac:dyDescent="0.25">
      <c r="B46" s="108"/>
      <c r="C46" s="108"/>
      <c r="D46" s="108"/>
    </row>
    <row r="48" spans="1:256" ht="12.75" customHeight="1" x14ac:dyDescent="0.25">
      <c r="E48" s="109"/>
      <c r="F48" s="109"/>
      <c r="G48" s="109"/>
      <c r="H48" s="109"/>
      <c r="I48" s="109"/>
      <c r="J48" s="109"/>
    </row>
    <row r="52" spans="17:17" x14ac:dyDescent="0.25">
      <c r="Q52" s="69" t="s">
        <v>4</v>
      </c>
    </row>
  </sheetData>
  <autoFilter ref="B17:V31" xr:uid="{00000000-0009-0000-0000-000000000000}"/>
  <dataConsolidate/>
  <mergeCells count="37">
    <mergeCell ref="H9:L9"/>
    <mergeCell ref="H14:H16"/>
    <mergeCell ref="I14:I16"/>
    <mergeCell ref="G7:I7"/>
    <mergeCell ref="G14:G16"/>
    <mergeCell ref="L1:T7"/>
    <mergeCell ref="V14:V16"/>
    <mergeCell ref="B39:R39"/>
    <mergeCell ref="B37:R37"/>
    <mergeCell ref="B8:O8"/>
    <mergeCell ref="B9:G9"/>
    <mergeCell ref="Q14:Q16"/>
    <mergeCell ref="B11:O11"/>
    <mergeCell ref="B14:B16"/>
    <mergeCell ref="O14:O16"/>
    <mergeCell ref="B12:G12"/>
    <mergeCell ref="B38:R38"/>
    <mergeCell ref="K14:K16"/>
    <mergeCell ref="L14:L16"/>
    <mergeCell ref="M14:M16"/>
    <mergeCell ref="D14:D16"/>
    <mergeCell ref="N14:N16"/>
    <mergeCell ref="E44:I44"/>
    <mergeCell ref="O44:P44"/>
    <mergeCell ref="P14:P16"/>
    <mergeCell ref="U14:U16"/>
    <mergeCell ref="F14:F16"/>
    <mergeCell ref="R14:R16"/>
    <mergeCell ref="S14:S16"/>
    <mergeCell ref="B41:R41"/>
    <mergeCell ref="B42:P42"/>
    <mergeCell ref="B40:R40"/>
    <mergeCell ref="B36:G36"/>
    <mergeCell ref="T14:T16"/>
    <mergeCell ref="C14:C16"/>
    <mergeCell ref="J14:J16"/>
    <mergeCell ref="E14:E16"/>
  </mergeCells>
  <phoneticPr fontId="22" type="noConversion"/>
  <dataValidations count="4">
    <dataValidation type="list" showInputMessage="1" showErrorMessage="1" sqref="H12" xr:uid="{00000000-0002-0000-0000-000000000000}">
      <formula1>"Biudžetinė, Verslo įm. ir kt., Kitos organizacijos**, "</formula1>
    </dataValidation>
    <dataValidation type="list" allowBlank="1" showInputMessage="1" showErrorMessage="1" sqref="WVG983062 I65558 IU65558 SQ65558 ACM65558 AMI65558 AWE65558 BGA65558 BPW65558 BZS65558 CJO65558 CTK65558 DDG65558 DNC65558 DWY65558 EGU65558 EQQ65558 FAM65558 FKI65558 FUE65558 GEA65558 GNW65558 GXS65558 HHO65558 HRK65558 IBG65558 ILC65558 IUY65558 JEU65558 JOQ65558 JYM65558 KII65558 KSE65558 LCA65558 LLW65558 LVS65558 MFO65558 MPK65558 MZG65558 NJC65558 NSY65558 OCU65558 OMQ65558 OWM65558 PGI65558 PQE65558 QAA65558 QJW65558 QTS65558 RDO65558 RNK65558 RXG65558 SHC65558 SQY65558 TAU65558 TKQ65558 TUM65558 UEI65558 UOE65558 UYA65558 VHW65558 VRS65558 WBO65558 WLK65558 WVG65558 I131094 IU131094 SQ131094 ACM131094 AMI131094 AWE131094 BGA131094 BPW131094 BZS131094 CJO131094 CTK131094 DDG131094 DNC131094 DWY131094 EGU131094 EQQ131094 FAM131094 FKI131094 FUE131094 GEA131094 GNW131094 GXS131094 HHO131094 HRK131094 IBG131094 ILC131094 IUY131094 JEU131094 JOQ131094 JYM131094 KII131094 KSE131094 LCA131094 LLW131094 LVS131094 MFO131094 MPK131094 MZG131094 NJC131094 NSY131094 OCU131094 OMQ131094 OWM131094 PGI131094 PQE131094 QAA131094 QJW131094 QTS131094 RDO131094 RNK131094 RXG131094 SHC131094 SQY131094 TAU131094 TKQ131094 TUM131094 UEI131094 UOE131094 UYA131094 VHW131094 VRS131094 WBO131094 WLK131094 WVG131094 I196630 IU196630 SQ196630 ACM196630 AMI196630 AWE196630 BGA196630 BPW196630 BZS196630 CJO196630 CTK196630 DDG196630 DNC196630 DWY196630 EGU196630 EQQ196630 FAM196630 FKI196630 FUE196630 GEA196630 GNW196630 GXS196630 HHO196630 HRK196630 IBG196630 ILC196630 IUY196630 JEU196630 JOQ196630 JYM196630 KII196630 KSE196630 LCA196630 LLW196630 LVS196630 MFO196630 MPK196630 MZG196630 NJC196630 NSY196630 OCU196630 OMQ196630 OWM196630 PGI196630 PQE196630 QAA196630 QJW196630 QTS196630 RDO196630 RNK196630 RXG196630 SHC196630 SQY196630 TAU196630 TKQ196630 TUM196630 UEI196630 UOE196630 UYA196630 VHW196630 VRS196630 WBO196630 WLK196630 WVG196630 I262166 IU262166 SQ262166 ACM262166 AMI262166 AWE262166 BGA262166 BPW262166 BZS262166 CJO262166 CTK262166 DDG262166 DNC262166 DWY262166 EGU262166 EQQ262166 FAM262166 FKI262166 FUE262166 GEA262166 GNW262166 GXS262166 HHO262166 HRK262166 IBG262166 ILC262166 IUY262166 JEU262166 JOQ262166 JYM262166 KII262166 KSE262166 LCA262166 LLW262166 LVS262166 MFO262166 MPK262166 MZG262166 NJC262166 NSY262166 OCU262166 OMQ262166 OWM262166 PGI262166 PQE262166 QAA262166 QJW262166 QTS262166 RDO262166 RNK262166 RXG262166 SHC262166 SQY262166 TAU262166 TKQ262166 TUM262166 UEI262166 UOE262166 UYA262166 VHW262166 VRS262166 WBO262166 WLK262166 WVG262166 I327702 IU327702 SQ327702 ACM327702 AMI327702 AWE327702 BGA327702 BPW327702 BZS327702 CJO327702 CTK327702 DDG327702 DNC327702 DWY327702 EGU327702 EQQ327702 FAM327702 FKI327702 FUE327702 GEA327702 GNW327702 GXS327702 HHO327702 HRK327702 IBG327702 ILC327702 IUY327702 JEU327702 JOQ327702 JYM327702 KII327702 KSE327702 LCA327702 LLW327702 LVS327702 MFO327702 MPK327702 MZG327702 NJC327702 NSY327702 OCU327702 OMQ327702 OWM327702 PGI327702 PQE327702 QAA327702 QJW327702 QTS327702 RDO327702 RNK327702 RXG327702 SHC327702 SQY327702 TAU327702 TKQ327702 TUM327702 UEI327702 UOE327702 UYA327702 VHW327702 VRS327702 WBO327702 WLK327702 WVG327702 I393238 IU393238 SQ393238 ACM393238 AMI393238 AWE393238 BGA393238 BPW393238 BZS393238 CJO393238 CTK393238 DDG393238 DNC393238 DWY393238 EGU393238 EQQ393238 FAM393238 FKI393238 FUE393238 GEA393238 GNW393238 GXS393238 HHO393238 HRK393238 IBG393238 ILC393238 IUY393238 JEU393238 JOQ393238 JYM393238 KII393238 KSE393238 LCA393238 LLW393238 LVS393238 MFO393238 MPK393238 MZG393238 NJC393238 NSY393238 OCU393238 OMQ393238 OWM393238 PGI393238 PQE393238 QAA393238 QJW393238 QTS393238 RDO393238 RNK393238 RXG393238 SHC393238 SQY393238 TAU393238 TKQ393238 TUM393238 UEI393238 UOE393238 UYA393238 VHW393238 VRS393238 WBO393238 WLK393238 WVG393238 I458774 IU458774 SQ458774 ACM458774 AMI458774 AWE458774 BGA458774 BPW458774 BZS458774 CJO458774 CTK458774 DDG458774 DNC458774 DWY458774 EGU458774 EQQ458774 FAM458774 FKI458774 FUE458774 GEA458774 GNW458774 GXS458774 HHO458774 HRK458774 IBG458774 ILC458774 IUY458774 JEU458774 JOQ458774 JYM458774 KII458774 KSE458774 LCA458774 LLW458774 LVS458774 MFO458774 MPK458774 MZG458774 NJC458774 NSY458774 OCU458774 OMQ458774 OWM458774 PGI458774 PQE458774 QAA458774 QJW458774 QTS458774 RDO458774 RNK458774 RXG458774 SHC458774 SQY458774 TAU458774 TKQ458774 TUM458774 UEI458774 UOE458774 UYA458774 VHW458774 VRS458774 WBO458774 WLK458774 WVG458774 I524310 IU524310 SQ524310 ACM524310 AMI524310 AWE524310 BGA524310 BPW524310 BZS524310 CJO524310 CTK524310 DDG524310 DNC524310 DWY524310 EGU524310 EQQ524310 FAM524310 FKI524310 FUE524310 GEA524310 GNW524310 GXS524310 HHO524310 HRK524310 IBG524310 ILC524310 IUY524310 JEU524310 JOQ524310 JYM524310 KII524310 KSE524310 LCA524310 LLW524310 LVS524310 MFO524310 MPK524310 MZG524310 NJC524310 NSY524310 OCU524310 OMQ524310 OWM524310 PGI524310 PQE524310 QAA524310 QJW524310 QTS524310 RDO524310 RNK524310 RXG524310 SHC524310 SQY524310 TAU524310 TKQ524310 TUM524310 UEI524310 UOE524310 UYA524310 VHW524310 VRS524310 WBO524310 WLK524310 WVG524310 I589846 IU589846 SQ589846 ACM589846 AMI589846 AWE589846 BGA589846 BPW589846 BZS589846 CJO589846 CTK589846 DDG589846 DNC589846 DWY589846 EGU589846 EQQ589846 FAM589846 FKI589846 FUE589846 GEA589846 GNW589846 GXS589846 HHO589846 HRK589846 IBG589846 ILC589846 IUY589846 JEU589846 JOQ589846 JYM589846 KII589846 KSE589846 LCA589846 LLW589846 LVS589846 MFO589846 MPK589846 MZG589846 NJC589846 NSY589846 OCU589846 OMQ589846 OWM589846 PGI589846 PQE589846 QAA589846 QJW589846 QTS589846 RDO589846 RNK589846 RXG589846 SHC589846 SQY589846 TAU589846 TKQ589846 TUM589846 UEI589846 UOE589846 UYA589846 VHW589846 VRS589846 WBO589846 WLK589846 WVG589846 I655382 IU655382 SQ655382 ACM655382 AMI655382 AWE655382 BGA655382 BPW655382 BZS655382 CJO655382 CTK655382 DDG655382 DNC655382 DWY655382 EGU655382 EQQ655382 FAM655382 FKI655382 FUE655382 GEA655382 GNW655382 GXS655382 HHO655382 HRK655382 IBG655382 ILC655382 IUY655382 JEU655382 JOQ655382 JYM655382 KII655382 KSE655382 LCA655382 LLW655382 LVS655382 MFO655382 MPK655382 MZG655382 NJC655382 NSY655382 OCU655382 OMQ655382 OWM655382 PGI655382 PQE655382 QAA655382 QJW655382 QTS655382 RDO655382 RNK655382 RXG655382 SHC655382 SQY655382 TAU655382 TKQ655382 TUM655382 UEI655382 UOE655382 UYA655382 VHW655382 VRS655382 WBO655382 WLK655382 WVG655382 I720918 IU720918 SQ720918 ACM720918 AMI720918 AWE720918 BGA720918 BPW720918 BZS720918 CJO720918 CTK720918 DDG720918 DNC720918 DWY720918 EGU720918 EQQ720918 FAM720918 FKI720918 FUE720918 GEA720918 GNW720918 GXS720918 HHO720918 HRK720918 IBG720918 ILC720918 IUY720918 JEU720918 JOQ720918 JYM720918 KII720918 KSE720918 LCA720918 LLW720918 LVS720918 MFO720918 MPK720918 MZG720918 NJC720918 NSY720918 OCU720918 OMQ720918 OWM720918 PGI720918 PQE720918 QAA720918 QJW720918 QTS720918 RDO720918 RNK720918 RXG720918 SHC720918 SQY720918 TAU720918 TKQ720918 TUM720918 UEI720918 UOE720918 UYA720918 VHW720918 VRS720918 WBO720918 WLK720918 WVG720918 I786454 IU786454 SQ786454 ACM786454 AMI786454 AWE786454 BGA786454 BPW786454 BZS786454 CJO786454 CTK786454 DDG786454 DNC786454 DWY786454 EGU786454 EQQ786454 FAM786454 FKI786454 FUE786454 GEA786454 GNW786454 GXS786454 HHO786454 HRK786454 IBG786454 ILC786454 IUY786454 JEU786454 JOQ786454 JYM786454 KII786454 KSE786454 LCA786454 LLW786454 LVS786454 MFO786454 MPK786454 MZG786454 NJC786454 NSY786454 OCU786454 OMQ786454 OWM786454 PGI786454 PQE786454 QAA786454 QJW786454 QTS786454 RDO786454 RNK786454 RXG786454 SHC786454 SQY786454 TAU786454 TKQ786454 TUM786454 UEI786454 UOE786454 UYA786454 VHW786454 VRS786454 WBO786454 WLK786454 WVG786454 I851990 IU851990 SQ851990 ACM851990 AMI851990 AWE851990 BGA851990 BPW851990 BZS851990 CJO851990 CTK851990 DDG851990 DNC851990 DWY851990 EGU851990 EQQ851990 FAM851990 FKI851990 FUE851990 GEA851990 GNW851990 GXS851990 HHO851990 HRK851990 IBG851990 ILC851990 IUY851990 JEU851990 JOQ851990 JYM851990 KII851990 KSE851990 LCA851990 LLW851990 LVS851990 MFO851990 MPK851990 MZG851990 NJC851990 NSY851990 OCU851990 OMQ851990 OWM851990 PGI851990 PQE851990 QAA851990 QJW851990 QTS851990 RDO851990 RNK851990 RXG851990 SHC851990 SQY851990 TAU851990 TKQ851990 TUM851990 UEI851990 UOE851990 UYA851990 VHW851990 VRS851990 WBO851990 WLK851990 WVG851990 I917526 IU917526 SQ917526 ACM917526 AMI917526 AWE917526 BGA917526 BPW917526 BZS917526 CJO917526 CTK917526 DDG917526 DNC917526 DWY917526 EGU917526 EQQ917526 FAM917526 FKI917526 FUE917526 GEA917526 GNW917526 GXS917526 HHO917526 HRK917526 IBG917526 ILC917526 IUY917526 JEU917526 JOQ917526 JYM917526 KII917526 KSE917526 LCA917526 LLW917526 LVS917526 MFO917526 MPK917526 MZG917526 NJC917526 NSY917526 OCU917526 OMQ917526 OWM917526 PGI917526 PQE917526 QAA917526 QJW917526 QTS917526 RDO917526 RNK917526 RXG917526 SHC917526 SQY917526 TAU917526 TKQ917526 TUM917526 UEI917526 UOE917526 UYA917526 VHW917526 VRS917526 WBO917526 WLK917526 WVG917526 I983062 IU983062 SQ983062 ACM983062 AMI983062 AWE983062 BGA983062 BPW983062 BZS983062 CJO983062 CTK983062 DDG983062 DNC983062 DWY983062 EGU983062 EQQ983062 FAM983062 FKI983062 FUE983062 GEA983062 GNW983062 GXS983062 HHO983062 HRK983062 IBG983062 ILC983062 IUY983062 JEU983062 JOQ983062 JYM983062 KII983062 KSE983062 LCA983062 LLW983062 LVS983062 MFO983062 MPK983062 MZG983062 NJC983062 NSY983062 OCU983062 OMQ983062 OWM983062 PGI983062 PQE983062 QAA983062 QJW983062 QTS983062 RDO983062 RNK983062 RXG983062 SHC983062 SQY983062 TAU983062 TKQ983062 TUM983062 UEI983062 UOE983062 UYA983062 VHW983062 VRS983062 WBO983062 WLK983062" xr:uid="{00000000-0002-0000-0000-000001000000}">
      <formula1>Taip</formula1>
    </dataValidation>
    <dataValidation type="list" allowBlank="1" showInputMessage="1" showErrorMessage="1" sqref="G18:G31" xr:uid="{00000000-0002-0000-0000-000002000000}">
      <formula1>"Terminuota, Neterminuota"</formula1>
    </dataValidation>
    <dataValidation type="list" allowBlank="1" showInputMessage="1" showErrorMessage="1" sqref="P18:P31" xr:uid="{00000000-0002-0000-0000-000003000000}">
      <formula1>"5,6"</formula1>
    </dataValidation>
  </dataValidations>
  <hyperlinks>
    <hyperlink ref="B38" r:id="rId1" xr:uid="{00000000-0004-0000-0000-000000000000}"/>
    <hyperlink ref="B40" r:id="rId2" xr:uid="{00000000-0004-0000-0000-000001000000}"/>
    <hyperlink ref="B42" r:id="rId3" xr:uid="{00000000-0004-0000-0000-000002000000}"/>
    <hyperlink ref="B36" r:id="rId4" xr:uid="{00000000-0004-0000-0000-000003000000}"/>
  </hyperlinks>
  <pageMargins left="0.23622047244094491" right="0.75" top="0.23622047244094491" bottom="0.27559055118110237" header="0.19685039370078741" footer="0.23622047244094491"/>
  <pageSetup paperSize="9" scale="42" fitToHeight="0" orientation="landscape" cellComments="asDisplayed" r:id="rId5"/>
  <headerFooter alignWithMargins="0"/>
  <legacyDrawing r:id="rId6"/>
  <extLst>
    <ext xmlns:x14="http://schemas.microsoft.com/office/spreadsheetml/2009/9/main" uri="{CCE6A557-97BC-4b89-ADB6-D9C93CAAB3DF}">
      <x14:dataValidations xmlns:xm="http://schemas.microsoft.com/office/excel/2006/main" count="1">
        <x14:dataValidation type="list" allowBlank="1" showInputMessage="1" showErrorMessage="1" errorTitle="Dėmesio!" error="Galimos pasirinkti reikšmės nuo 28 iki 58." xr:uid="{00000000-0002-0000-0000-000004000000}">
          <x14:formula1>
            <xm:f>'Atostogų išmokų FN'!$D$6:$AH$6</xm:f>
          </x14:formula1>
          <xm:sqref>Q18:Q31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IY55"/>
  <sheetViews>
    <sheetView zoomScale="92" zoomScaleNormal="92" workbookViewId="0">
      <selection sqref="A1:XFD1"/>
    </sheetView>
  </sheetViews>
  <sheetFormatPr defaultRowHeight="13.2" x14ac:dyDescent="0.25"/>
  <cols>
    <col min="1" max="1" width="2" style="20" customWidth="1"/>
    <col min="2" max="2" width="8.42578125" style="20" customWidth="1"/>
    <col min="3" max="4" width="12.140625" style="20" customWidth="1"/>
    <col min="5" max="5" width="24.42578125" style="20" customWidth="1"/>
    <col min="6" max="6" width="19.140625" style="20" customWidth="1"/>
    <col min="7" max="7" width="16.7109375" style="20" customWidth="1"/>
    <col min="8" max="8" width="15.7109375" style="20" customWidth="1"/>
    <col min="9" max="9" width="22.7109375" style="20" customWidth="1"/>
    <col min="10" max="10" width="14.7109375" style="20" customWidth="1"/>
    <col min="11" max="11" width="18.140625" style="20" customWidth="1"/>
    <col min="12" max="12" width="16" style="20" customWidth="1"/>
    <col min="13" max="13" width="14.28515625" style="20" customWidth="1"/>
    <col min="14" max="14" width="16.42578125" style="20" customWidth="1"/>
    <col min="15" max="15" width="13.7109375" style="20" hidden="1" customWidth="1"/>
    <col min="16" max="16" width="16.7109375" style="20" hidden="1" customWidth="1"/>
    <col min="17" max="18" width="16.7109375" style="20" customWidth="1"/>
    <col min="19" max="19" width="14.42578125" style="20" customWidth="1"/>
    <col min="20" max="20" width="14.28515625" style="20" customWidth="1"/>
    <col min="21" max="21" width="16.140625" style="20" customWidth="1"/>
    <col min="22" max="23" width="18.42578125" style="20" customWidth="1"/>
    <col min="24" max="24" width="21.42578125" style="20" customWidth="1"/>
    <col min="25" max="25" width="59.28515625" style="20" customWidth="1"/>
    <col min="26" max="26" width="9.28515625" style="20"/>
    <col min="27" max="27" width="20.7109375" style="20" customWidth="1"/>
    <col min="28" max="28" width="21.7109375" style="20" customWidth="1"/>
    <col min="29" max="254" width="9.28515625" style="20"/>
    <col min="255" max="255" width="12.140625" style="20" customWidth="1"/>
    <col min="256" max="256" width="30" style="20" customWidth="1"/>
    <col min="257" max="257" width="24.42578125" style="20" customWidth="1"/>
    <col min="258" max="258" width="17.140625" style="20" customWidth="1"/>
    <col min="259" max="259" width="15.28515625" style="20" customWidth="1"/>
    <col min="260" max="260" width="13.42578125" style="20" customWidth="1"/>
    <col min="261" max="262" width="12.7109375" style="20" customWidth="1"/>
    <col min="263" max="263" width="15" style="20" customWidth="1"/>
    <col min="264" max="264" width="16.7109375" style="20" customWidth="1"/>
    <col min="265" max="265" width="16.140625" style="20" customWidth="1"/>
    <col min="266" max="266" width="15.42578125" style="20" customWidth="1"/>
    <col min="267" max="267" width="15.7109375" style="20" customWidth="1"/>
    <col min="268" max="268" width="19.42578125" style="20" customWidth="1"/>
    <col min="269" max="269" width="15.7109375" style="20" customWidth="1"/>
    <col min="270" max="270" width="14.28515625" style="20" customWidth="1"/>
    <col min="271" max="271" width="15.7109375" style="20" customWidth="1"/>
    <col min="272" max="272" width="17.7109375" style="20" customWidth="1"/>
    <col min="273" max="273" width="19.7109375" style="20" customWidth="1"/>
    <col min="274" max="274" width="14.42578125" style="20" customWidth="1"/>
    <col min="275" max="510" width="9.28515625" style="20"/>
    <col min="511" max="511" width="12.140625" style="20" customWidth="1"/>
    <col min="512" max="512" width="30" style="20" customWidth="1"/>
    <col min="513" max="513" width="24.42578125" style="20" customWidth="1"/>
    <col min="514" max="514" width="17.140625" style="20" customWidth="1"/>
    <col min="515" max="515" width="15.28515625" style="20" customWidth="1"/>
    <col min="516" max="516" width="13.42578125" style="20" customWidth="1"/>
    <col min="517" max="518" width="12.7109375" style="20" customWidth="1"/>
    <col min="519" max="519" width="15" style="20" customWidth="1"/>
    <col min="520" max="520" width="16.7109375" style="20" customWidth="1"/>
    <col min="521" max="521" width="16.140625" style="20" customWidth="1"/>
    <col min="522" max="522" width="15.42578125" style="20" customWidth="1"/>
    <col min="523" max="523" width="15.7109375" style="20" customWidth="1"/>
    <col min="524" max="524" width="19.42578125" style="20" customWidth="1"/>
    <col min="525" max="525" width="15.7109375" style="20" customWidth="1"/>
    <col min="526" max="526" width="14.28515625" style="20" customWidth="1"/>
    <col min="527" max="527" width="15.7109375" style="20" customWidth="1"/>
    <col min="528" max="528" width="17.7109375" style="20" customWidth="1"/>
    <col min="529" max="529" width="19.7109375" style="20" customWidth="1"/>
    <col min="530" max="530" width="14.42578125" style="20" customWidth="1"/>
    <col min="531" max="766" width="9.28515625" style="20"/>
    <col min="767" max="767" width="12.140625" style="20" customWidth="1"/>
    <col min="768" max="768" width="30" style="20" customWidth="1"/>
    <col min="769" max="769" width="24.42578125" style="20" customWidth="1"/>
    <col min="770" max="770" width="17.140625" style="20" customWidth="1"/>
    <col min="771" max="771" width="15.28515625" style="20" customWidth="1"/>
    <col min="772" max="772" width="13.42578125" style="20" customWidth="1"/>
    <col min="773" max="774" width="12.7109375" style="20" customWidth="1"/>
    <col min="775" max="775" width="15" style="20" customWidth="1"/>
    <col min="776" max="776" width="16.7109375" style="20" customWidth="1"/>
    <col min="777" max="777" width="16.140625" style="20" customWidth="1"/>
    <col min="778" max="778" width="15.42578125" style="20" customWidth="1"/>
    <col min="779" max="779" width="15.7109375" style="20" customWidth="1"/>
    <col min="780" max="780" width="19.42578125" style="20" customWidth="1"/>
    <col min="781" max="781" width="15.7109375" style="20" customWidth="1"/>
    <col min="782" max="782" width="14.28515625" style="20" customWidth="1"/>
    <col min="783" max="783" width="15.7109375" style="20" customWidth="1"/>
    <col min="784" max="784" width="17.7109375" style="20" customWidth="1"/>
    <col min="785" max="785" width="19.7109375" style="20" customWidth="1"/>
    <col min="786" max="786" width="14.42578125" style="20" customWidth="1"/>
    <col min="787" max="1022" width="9.28515625" style="20"/>
    <col min="1023" max="1023" width="12.140625" style="20" customWidth="1"/>
    <col min="1024" max="1024" width="30" style="20" customWidth="1"/>
    <col min="1025" max="1025" width="24.42578125" style="20" customWidth="1"/>
    <col min="1026" max="1026" width="17.140625" style="20" customWidth="1"/>
    <col min="1027" max="1027" width="15.28515625" style="20" customWidth="1"/>
    <col min="1028" max="1028" width="13.42578125" style="20" customWidth="1"/>
    <col min="1029" max="1030" width="12.7109375" style="20" customWidth="1"/>
    <col min="1031" max="1031" width="15" style="20" customWidth="1"/>
    <col min="1032" max="1032" width="16.7109375" style="20" customWidth="1"/>
    <col min="1033" max="1033" width="16.140625" style="20" customWidth="1"/>
    <col min="1034" max="1034" width="15.42578125" style="20" customWidth="1"/>
    <col min="1035" max="1035" width="15.7109375" style="20" customWidth="1"/>
    <col min="1036" max="1036" width="19.42578125" style="20" customWidth="1"/>
    <col min="1037" max="1037" width="15.7109375" style="20" customWidth="1"/>
    <col min="1038" max="1038" width="14.28515625" style="20" customWidth="1"/>
    <col min="1039" max="1039" width="15.7109375" style="20" customWidth="1"/>
    <col min="1040" max="1040" width="17.7109375" style="20" customWidth="1"/>
    <col min="1041" max="1041" width="19.7109375" style="20" customWidth="1"/>
    <col min="1042" max="1042" width="14.42578125" style="20" customWidth="1"/>
    <col min="1043" max="1278" width="9.28515625" style="20"/>
    <col min="1279" max="1279" width="12.140625" style="20" customWidth="1"/>
    <col min="1280" max="1280" width="30" style="20" customWidth="1"/>
    <col min="1281" max="1281" width="24.42578125" style="20" customWidth="1"/>
    <col min="1282" max="1282" width="17.140625" style="20" customWidth="1"/>
    <col min="1283" max="1283" width="15.28515625" style="20" customWidth="1"/>
    <col min="1284" max="1284" width="13.42578125" style="20" customWidth="1"/>
    <col min="1285" max="1286" width="12.7109375" style="20" customWidth="1"/>
    <col min="1287" max="1287" width="15" style="20" customWidth="1"/>
    <col min="1288" max="1288" width="16.7109375" style="20" customWidth="1"/>
    <col min="1289" max="1289" width="16.140625" style="20" customWidth="1"/>
    <col min="1290" max="1290" width="15.42578125" style="20" customWidth="1"/>
    <col min="1291" max="1291" width="15.7109375" style="20" customWidth="1"/>
    <col min="1292" max="1292" width="19.42578125" style="20" customWidth="1"/>
    <col min="1293" max="1293" width="15.7109375" style="20" customWidth="1"/>
    <col min="1294" max="1294" width="14.28515625" style="20" customWidth="1"/>
    <col min="1295" max="1295" width="15.7109375" style="20" customWidth="1"/>
    <col min="1296" max="1296" width="17.7109375" style="20" customWidth="1"/>
    <col min="1297" max="1297" width="19.7109375" style="20" customWidth="1"/>
    <col min="1298" max="1298" width="14.42578125" style="20" customWidth="1"/>
    <col min="1299" max="1534" width="9.28515625" style="20"/>
    <col min="1535" max="1535" width="12.140625" style="20" customWidth="1"/>
    <col min="1536" max="1536" width="30" style="20" customWidth="1"/>
    <col min="1537" max="1537" width="24.42578125" style="20" customWidth="1"/>
    <col min="1538" max="1538" width="17.140625" style="20" customWidth="1"/>
    <col min="1539" max="1539" width="15.28515625" style="20" customWidth="1"/>
    <col min="1540" max="1540" width="13.42578125" style="20" customWidth="1"/>
    <col min="1541" max="1542" width="12.7109375" style="20" customWidth="1"/>
    <col min="1543" max="1543" width="15" style="20" customWidth="1"/>
    <col min="1544" max="1544" width="16.7109375" style="20" customWidth="1"/>
    <col min="1545" max="1545" width="16.140625" style="20" customWidth="1"/>
    <col min="1546" max="1546" width="15.42578125" style="20" customWidth="1"/>
    <col min="1547" max="1547" width="15.7109375" style="20" customWidth="1"/>
    <col min="1548" max="1548" width="19.42578125" style="20" customWidth="1"/>
    <col min="1549" max="1549" width="15.7109375" style="20" customWidth="1"/>
    <col min="1550" max="1550" width="14.28515625" style="20" customWidth="1"/>
    <col min="1551" max="1551" width="15.7109375" style="20" customWidth="1"/>
    <col min="1552" max="1552" width="17.7109375" style="20" customWidth="1"/>
    <col min="1553" max="1553" width="19.7109375" style="20" customWidth="1"/>
    <col min="1554" max="1554" width="14.42578125" style="20" customWidth="1"/>
    <col min="1555" max="1790" width="9.28515625" style="20"/>
    <col min="1791" max="1791" width="12.140625" style="20" customWidth="1"/>
    <col min="1792" max="1792" width="30" style="20" customWidth="1"/>
    <col min="1793" max="1793" width="24.42578125" style="20" customWidth="1"/>
    <col min="1794" max="1794" width="17.140625" style="20" customWidth="1"/>
    <col min="1795" max="1795" width="15.28515625" style="20" customWidth="1"/>
    <col min="1796" max="1796" width="13.42578125" style="20" customWidth="1"/>
    <col min="1797" max="1798" width="12.7109375" style="20" customWidth="1"/>
    <col min="1799" max="1799" width="15" style="20" customWidth="1"/>
    <col min="1800" max="1800" width="16.7109375" style="20" customWidth="1"/>
    <col min="1801" max="1801" width="16.140625" style="20" customWidth="1"/>
    <col min="1802" max="1802" width="15.42578125" style="20" customWidth="1"/>
    <col min="1803" max="1803" width="15.7109375" style="20" customWidth="1"/>
    <col min="1804" max="1804" width="19.42578125" style="20" customWidth="1"/>
    <col min="1805" max="1805" width="15.7109375" style="20" customWidth="1"/>
    <col min="1806" max="1806" width="14.28515625" style="20" customWidth="1"/>
    <col min="1807" max="1807" width="15.7109375" style="20" customWidth="1"/>
    <col min="1808" max="1808" width="17.7109375" style="20" customWidth="1"/>
    <col min="1809" max="1809" width="19.7109375" style="20" customWidth="1"/>
    <col min="1810" max="1810" width="14.42578125" style="20" customWidth="1"/>
    <col min="1811" max="2046" width="9.28515625" style="20"/>
    <col min="2047" max="2047" width="12.140625" style="20" customWidth="1"/>
    <col min="2048" max="2048" width="30" style="20" customWidth="1"/>
    <col min="2049" max="2049" width="24.42578125" style="20" customWidth="1"/>
    <col min="2050" max="2050" width="17.140625" style="20" customWidth="1"/>
    <col min="2051" max="2051" width="15.28515625" style="20" customWidth="1"/>
    <col min="2052" max="2052" width="13.42578125" style="20" customWidth="1"/>
    <col min="2053" max="2054" width="12.7109375" style="20" customWidth="1"/>
    <col min="2055" max="2055" width="15" style="20" customWidth="1"/>
    <col min="2056" max="2056" width="16.7109375" style="20" customWidth="1"/>
    <col min="2057" max="2057" width="16.140625" style="20" customWidth="1"/>
    <col min="2058" max="2058" width="15.42578125" style="20" customWidth="1"/>
    <col min="2059" max="2059" width="15.7109375" style="20" customWidth="1"/>
    <col min="2060" max="2060" width="19.42578125" style="20" customWidth="1"/>
    <col min="2061" max="2061" width="15.7109375" style="20" customWidth="1"/>
    <col min="2062" max="2062" width="14.28515625" style="20" customWidth="1"/>
    <col min="2063" max="2063" width="15.7109375" style="20" customWidth="1"/>
    <col min="2064" max="2064" width="17.7109375" style="20" customWidth="1"/>
    <col min="2065" max="2065" width="19.7109375" style="20" customWidth="1"/>
    <col min="2066" max="2066" width="14.42578125" style="20" customWidth="1"/>
    <col min="2067" max="2302" width="9.28515625" style="20"/>
    <col min="2303" max="2303" width="12.140625" style="20" customWidth="1"/>
    <col min="2304" max="2304" width="30" style="20" customWidth="1"/>
    <col min="2305" max="2305" width="24.42578125" style="20" customWidth="1"/>
    <col min="2306" max="2306" width="17.140625" style="20" customWidth="1"/>
    <col min="2307" max="2307" width="15.28515625" style="20" customWidth="1"/>
    <col min="2308" max="2308" width="13.42578125" style="20" customWidth="1"/>
    <col min="2309" max="2310" width="12.7109375" style="20" customWidth="1"/>
    <col min="2311" max="2311" width="15" style="20" customWidth="1"/>
    <col min="2312" max="2312" width="16.7109375" style="20" customWidth="1"/>
    <col min="2313" max="2313" width="16.140625" style="20" customWidth="1"/>
    <col min="2314" max="2314" width="15.42578125" style="20" customWidth="1"/>
    <col min="2315" max="2315" width="15.7109375" style="20" customWidth="1"/>
    <col min="2316" max="2316" width="19.42578125" style="20" customWidth="1"/>
    <col min="2317" max="2317" width="15.7109375" style="20" customWidth="1"/>
    <col min="2318" max="2318" width="14.28515625" style="20" customWidth="1"/>
    <col min="2319" max="2319" width="15.7109375" style="20" customWidth="1"/>
    <col min="2320" max="2320" width="17.7109375" style="20" customWidth="1"/>
    <col min="2321" max="2321" width="19.7109375" style="20" customWidth="1"/>
    <col min="2322" max="2322" width="14.42578125" style="20" customWidth="1"/>
    <col min="2323" max="2558" width="9.28515625" style="20"/>
    <col min="2559" max="2559" width="12.140625" style="20" customWidth="1"/>
    <col min="2560" max="2560" width="30" style="20" customWidth="1"/>
    <col min="2561" max="2561" width="24.42578125" style="20" customWidth="1"/>
    <col min="2562" max="2562" width="17.140625" style="20" customWidth="1"/>
    <col min="2563" max="2563" width="15.28515625" style="20" customWidth="1"/>
    <col min="2564" max="2564" width="13.42578125" style="20" customWidth="1"/>
    <col min="2565" max="2566" width="12.7109375" style="20" customWidth="1"/>
    <col min="2567" max="2567" width="15" style="20" customWidth="1"/>
    <col min="2568" max="2568" width="16.7109375" style="20" customWidth="1"/>
    <col min="2569" max="2569" width="16.140625" style="20" customWidth="1"/>
    <col min="2570" max="2570" width="15.42578125" style="20" customWidth="1"/>
    <col min="2571" max="2571" width="15.7109375" style="20" customWidth="1"/>
    <col min="2572" max="2572" width="19.42578125" style="20" customWidth="1"/>
    <col min="2573" max="2573" width="15.7109375" style="20" customWidth="1"/>
    <col min="2574" max="2574" width="14.28515625" style="20" customWidth="1"/>
    <col min="2575" max="2575" width="15.7109375" style="20" customWidth="1"/>
    <col min="2576" max="2576" width="17.7109375" style="20" customWidth="1"/>
    <col min="2577" max="2577" width="19.7109375" style="20" customWidth="1"/>
    <col min="2578" max="2578" width="14.42578125" style="20" customWidth="1"/>
    <col min="2579" max="2814" width="9.28515625" style="20"/>
    <col min="2815" max="2815" width="12.140625" style="20" customWidth="1"/>
    <col min="2816" max="2816" width="30" style="20" customWidth="1"/>
    <col min="2817" max="2817" width="24.42578125" style="20" customWidth="1"/>
    <col min="2818" max="2818" width="17.140625" style="20" customWidth="1"/>
    <col min="2819" max="2819" width="15.28515625" style="20" customWidth="1"/>
    <col min="2820" max="2820" width="13.42578125" style="20" customWidth="1"/>
    <col min="2821" max="2822" width="12.7109375" style="20" customWidth="1"/>
    <col min="2823" max="2823" width="15" style="20" customWidth="1"/>
    <col min="2824" max="2824" width="16.7109375" style="20" customWidth="1"/>
    <col min="2825" max="2825" width="16.140625" style="20" customWidth="1"/>
    <col min="2826" max="2826" width="15.42578125" style="20" customWidth="1"/>
    <col min="2827" max="2827" width="15.7109375" style="20" customWidth="1"/>
    <col min="2828" max="2828" width="19.42578125" style="20" customWidth="1"/>
    <col min="2829" max="2829" width="15.7109375" style="20" customWidth="1"/>
    <col min="2830" max="2830" width="14.28515625" style="20" customWidth="1"/>
    <col min="2831" max="2831" width="15.7109375" style="20" customWidth="1"/>
    <col min="2832" max="2832" width="17.7109375" style="20" customWidth="1"/>
    <col min="2833" max="2833" width="19.7109375" style="20" customWidth="1"/>
    <col min="2834" max="2834" width="14.42578125" style="20" customWidth="1"/>
    <col min="2835" max="3070" width="9.28515625" style="20"/>
    <col min="3071" max="3071" width="12.140625" style="20" customWidth="1"/>
    <col min="3072" max="3072" width="30" style="20" customWidth="1"/>
    <col min="3073" max="3073" width="24.42578125" style="20" customWidth="1"/>
    <col min="3074" max="3074" width="17.140625" style="20" customWidth="1"/>
    <col min="3075" max="3075" width="15.28515625" style="20" customWidth="1"/>
    <col min="3076" max="3076" width="13.42578125" style="20" customWidth="1"/>
    <col min="3077" max="3078" width="12.7109375" style="20" customWidth="1"/>
    <col min="3079" max="3079" width="15" style="20" customWidth="1"/>
    <col min="3080" max="3080" width="16.7109375" style="20" customWidth="1"/>
    <col min="3081" max="3081" width="16.140625" style="20" customWidth="1"/>
    <col min="3082" max="3082" width="15.42578125" style="20" customWidth="1"/>
    <col min="3083" max="3083" width="15.7109375" style="20" customWidth="1"/>
    <col min="3084" max="3084" width="19.42578125" style="20" customWidth="1"/>
    <col min="3085" max="3085" width="15.7109375" style="20" customWidth="1"/>
    <col min="3086" max="3086" width="14.28515625" style="20" customWidth="1"/>
    <col min="3087" max="3087" width="15.7109375" style="20" customWidth="1"/>
    <col min="3088" max="3088" width="17.7109375" style="20" customWidth="1"/>
    <col min="3089" max="3089" width="19.7109375" style="20" customWidth="1"/>
    <col min="3090" max="3090" width="14.42578125" style="20" customWidth="1"/>
    <col min="3091" max="3326" width="9.28515625" style="20"/>
    <col min="3327" max="3327" width="12.140625" style="20" customWidth="1"/>
    <col min="3328" max="3328" width="30" style="20" customWidth="1"/>
    <col min="3329" max="3329" width="24.42578125" style="20" customWidth="1"/>
    <col min="3330" max="3330" width="17.140625" style="20" customWidth="1"/>
    <col min="3331" max="3331" width="15.28515625" style="20" customWidth="1"/>
    <col min="3332" max="3332" width="13.42578125" style="20" customWidth="1"/>
    <col min="3333" max="3334" width="12.7109375" style="20" customWidth="1"/>
    <col min="3335" max="3335" width="15" style="20" customWidth="1"/>
    <col min="3336" max="3336" width="16.7109375" style="20" customWidth="1"/>
    <col min="3337" max="3337" width="16.140625" style="20" customWidth="1"/>
    <col min="3338" max="3338" width="15.42578125" style="20" customWidth="1"/>
    <col min="3339" max="3339" width="15.7109375" style="20" customWidth="1"/>
    <col min="3340" max="3340" width="19.42578125" style="20" customWidth="1"/>
    <col min="3341" max="3341" width="15.7109375" style="20" customWidth="1"/>
    <col min="3342" max="3342" width="14.28515625" style="20" customWidth="1"/>
    <col min="3343" max="3343" width="15.7109375" style="20" customWidth="1"/>
    <col min="3344" max="3344" width="17.7109375" style="20" customWidth="1"/>
    <col min="3345" max="3345" width="19.7109375" style="20" customWidth="1"/>
    <col min="3346" max="3346" width="14.42578125" style="20" customWidth="1"/>
    <col min="3347" max="3582" width="9.28515625" style="20"/>
    <col min="3583" max="3583" width="12.140625" style="20" customWidth="1"/>
    <col min="3584" max="3584" width="30" style="20" customWidth="1"/>
    <col min="3585" max="3585" width="24.42578125" style="20" customWidth="1"/>
    <col min="3586" max="3586" width="17.140625" style="20" customWidth="1"/>
    <col min="3587" max="3587" width="15.28515625" style="20" customWidth="1"/>
    <col min="3588" max="3588" width="13.42578125" style="20" customWidth="1"/>
    <col min="3589" max="3590" width="12.7109375" style="20" customWidth="1"/>
    <col min="3591" max="3591" width="15" style="20" customWidth="1"/>
    <col min="3592" max="3592" width="16.7109375" style="20" customWidth="1"/>
    <col min="3593" max="3593" width="16.140625" style="20" customWidth="1"/>
    <col min="3594" max="3594" width="15.42578125" style="20" customWidth="1"/>
    <col min="3595" max="3595" width="15.7109375" style="20" customWidth="1"/>
    <col min="3596" max="3596" width="19.42578125" style="20" customWidth="1"/>
    <col min="3597" max="3597" width="15.7109375" style="20" customWidth="1"/>
    <col min="3598" max="3598" width="14.28515625" style="20" customWidth="1"/>
    <col min="3599" max="3599" width="15.7109375" style="20" customWidth="1"/>
    <col min="3600" max="3600" width="17.7109375" style="20" customWidth="1"/>
    <col min="3601" max="3601" width="19.7109375" style="20" customWidth="1"/>
    <col min="3602" max="3602" width="14.42578125" style="20" customWidth="1"/>
    <col min="3603" max="3838" width="9.28515625" style="20"/>
    <col min="3839" max="3839" width="12.140625" style="20" customWidth="1"/>
    <col min="3840" max="3840" width="30" style="20" customWidth="1"/>
    <col min="3841" max="3841" width="24.42578125" style="20" customWidth="1"/>
    <col min="3842" max="3842" width="17.140625" style="20" customWidth="1"/>
    <col min="3843" max="3843" width="15.28515625" style="20" customWidth="1"/>
    <col min="3844" max="3844" width="13.42578125" style="20" customWidth="1"/>
    <col min="3845" max="3846" width="12.7109375" style="20" customWidth="1"/>
    <col min="3847" max="3847" width="15" style="20" customWidth="1"/>
    <col min="3848" max="3848" width="16.7109375" style="20" customWidth="1"/>
    <col min="3849" max="3849" width="16.140625" style="20" customWidth="1"/>
    <col min="3850" max="3850" width="15.42578125" style="20" customWidth="1"/>
    <col min="3851" max="3851" width="15.7109375" style="20" customWidth="1"/>
    <col min="3852" max="3852" width="19.42578125" style="20" customWidth="1"/>
    <col min="3853" max="3853" width="15.7109375" style="20" customWidth="1"/>
    <col min="3854" max="3854" width="14.28515625" style="20" customWidth="1"/>
    <col min="3855" max="3855" width="15.7109375" style="20" customWidth="1"/>
    <col min="3856" max="3856" width="17.7109375" style="20" customWidth="1"/>
    <col min="3857" max="3857" width="19.7109375" style="20" customWidth="1"/>
    <col min="3858" max="3858" width="14.42578125" style="20" customWidth="1"/>
    <col min="3859" max="4094" width="9.28515625" style="20"/>
    <col min="4095" max="4095" width="12.140625" style="20" customWidth="1"/>
    <col min="4096" max="4096" width="30" style="20" customWidth="1"/>
    <col min="4097" max="4097" width="24.42578125" style="20" customWidth="1"/>
    <col min="4098" max="4098" width="17.140625" style="20" customWidth="1"/>
    <col min="4099" max="4099" width="15.28515625" style="20" customWidth="1"/>
    <col min="4100" max="4100" width="13.42578125" style="20" customWidth="1"/>
    <col min="4101" max="4102" width="12.7109375" style="20" customWidth="1"/>
    <col min="4103" max="4103" width="15" style="20" customWidth="1"/>
    <col min="4104" max="4104" width="16.7109375" style="20" customWidth="1"/>
    <col min="4105" max="4105" width="16.140625" style="20" customWidth="1"/>
    <col min="4106" max="4106" width="15.42578125" style="20" customWidth="1"/>
    <col min="4107" max="4107" width="15.7109375" style="20" customWidth="1"/>
    <col min="4108" max="4108" width="19.42578125" style="20" customWidth="1"/>
    <col min="4109" max="4109" width="15.7109375" style="20" customWidth="1"/>
    <col min="4110" max="4110" width="14.28515625" style="20" customWidth="1"/>
    <col min="4111" max="4111" width="15.7109375" style="20" customWidth="1"/>
    <col min="4112" max="4112" width="17.7109375" style="20" customWidth="1"/>
    <col min="4113" max="4113" width="19.7109375" style="20" customWidth="1"/>
    <col min="4114" max="4114" width="14.42578125" style="20" customWidth="1"/>
    <col min="4115" max="4350" width="9.28515625" style="20"/>
    <col min="4351" max="4351" width="12.140625" style="20" customWidth="1"/>
    <col min="4352" max="4352" width="30" style="20" customWidth="1"/>
    <col min="4353" max="4353" width="24.42578125" style="20" customWidth="1"/>
    <col min="4354" max="4354" width="17.140625" style="20" customWidth="1"/>
    <col min="4355" max="4355" width="15.28515625" style="20" customWidth="1"/>
    <col min="4356" max="4356" width="13.42578125" style="20" customWidth="1"/>
    <col min="4357" max="4358" width="12.7109375" style="20" customWidth="1"/>
    <col min="4359" max="4359" width="15" style="20" customWidth="1"/>
    <col min="4360" max="4360" width="16.7109375" style="20" customWidth="1"/>
    <col min="4361" max="4361" width="16.140625" style="20" customWidth="1"/>
    <col min="4362" max="4362" width="15.42578125" style="20" customWidth="1"/>
    <col min="4363" max="4363" width="15.7109375" style="20" customWidth="1"/>
    <col min="4364" max="4364" width="19.42578125" style="20" customWidth="1"/>
    <col min="4365" max="4365" width="15.7109375" style="20" customWidth="1"/>
    <col min="4366" max="4366" width="14.28515625" style="20" customWidth="1"/>
    <col min="4367" max="4367" width="15.7109375" style="20" customWidth="1"/>
    <col min="4368" max="4368" width="17.7109375" style="20" customWidth="1"/>
    <col min="4369" max="4369" width="19.7109375" style="20" customWidth="1"/>
    <col min="4370" max="4370" width="14.42578125" style="20" customWidth="1"/>
    <col min="4371" max="4606" width="9.28515625" style="20"/>
    <col min="4607" max="4607" width="12.140625" style="20" customWidth="1"/>
    <col min="4608" max="4608" width="30" style="20" customWidth="1"/>
    <col min="4609" max="4609" width="24.42578125" style="20" customWidth="1"/>
    <col min="4610" max="4610" width="17.140625" style="20" customWidth="1"/>
    <col min="4611" max="4611" width="15.28515625" style="20" customWidth="1"/>
    <col min="4612" max="4612" width="13.42578125" style="20" customWidth="1"/>
    <col min="4613" max="4614" width="12.7109375" style="20" customWidth="1"/>
    <col min="4615" max="4615" width="15" style="20" customWidth="1"/>
    <col min="4616" max="4616" width="16.7109375" style="20" customWidth="1"/>
    <col min="4617" max="4617" width="16.140625" style="20" customWidth="1"/>
    <col min="4618" max="4618" width="15.42578125" style="20" customWidth="1"/>
    <col min="4619" max="4619" width="15.7109375" style="20" customWidth="1"/>
    <col min="4620" max="4620" width="19.42578125" style="20" customWidth="1"/>
    <col min="4621" max="4621" width="15.7109375" style="20" customWidth="1"/>
    <col min="4622" max="4622" width="14.28515625" style="20" customWidth="1"/>
    <col min="4623" max="4623" width="15.7109375" style="20" customWidth="1"/>
    <col min="4624" max="4624" width="17.7109375" style="20" customWidth="1"/>
    <col min="4625" max="4625" width="19.7109375" style="20" customWidth="1"/>
    <col min="4626" max="4626" width="14.42578125" style="20" customWidth="1"/>
    <col min="4627" max="4862" width="9.28515625" style="20"/>
    <col min="4863" max="4863" width="12.140625" style="20" customWidth="1"/>
    <col min="4864" max="4864" width="30" style="20" customWidth="1"/>
    <col min="4865" max="4865" width="24.42578125" style="20" customWidth="1"/>
    <col min="4866" max="4866" width="17.140625" style="20" customWidth="1"/>
    <col min="4867" max="4867" width="15.28515625" style="20" customWidth="1"/>
    <col min="4868" max="4868" width="13.42578125" style="20" customWidth="1"/>
    <col min="4869" max="4870" width="12.7109375" style="20" customWidth="1"/>
    <col min="4871" max="4871" width="15" style="20" customWidth="1"/>
    <col min="4872" max="4872" width="16.7109375" style="20" customWidth="1"/>
    <col min="4873" max="4873" width="16.140625" style="20" customWidth="1"/>
    <col min="4874" max="4874" width="15.42578125" style="20" customWidth="1"/>
    <col min="4875" max="4875" width="15.7109375" style="20" customWidth="1"/>
    <col min="4876" max="4876" width="19.42578125" style="20" customWidth="1"/>
    <col min="4877" max="4877" width="15.7109375" style="20" customWidth="1"/>
    <col min="4878" max="4878" width="14.28515625" style="20" customWidth="1"/>
    <col min="4879" max="4879" width="15.7109375" style="20" customWidth="1"/>
    <col min="4880" max="4880" width="17.7109375" style="20" customWidth="1"/>
    <col min="4881" max="4881" width="19.7109375" style="20" customWidth="1"/>
    <col min="4882" max="4882" width="14.42578125" style="20" customWidth="1"/>
    <col min="4883" max="5118" width="9.28515625" style="20"/>
    <col min="5119" max="5119" width="12.140625" style="20" customWidth="1"/>
    <col min="5120" max="5120" width="30" style="20" customWidth="1"/>
    <col min="5121" max="5121" width="24.42578125" style="20" customWidth="1"/>
    <col min="5122" max="5122" width="17.140625" style="20" customWidth="1"/>
    <col min="5123" max="5123" width="15.28515625" style="20" customWidth="1"/>
    <col min="5124" max="5124" width="13.42578125" style="20" customWidth="1"/>
    <col min="5125" max="5126" width="12.7109375" style="20" customWidth="1"/>
    <col min="5127" max="5127" width="15" style="20" customWidth="1"/>
    <col min="5128" max="5128" width="16.7109375" style="20" customWidth="1"/>
    <col min="5129" max="5129" width="16.140625" style="20" customWidth="1"/>
    <col min="5130" max="5130" width="15.42578125" style="20" customWidth="1"/>
    <col min="5131" max="5131" width="15.7109375" style="20" customWidth="1"/>
    <col min="5132" max="5132" width="19.42578125" style="20" customWidth="1"/>
    <col min="5133" max="5133" width="15.7109375" style="20" customWidth="1"/>
    <col min="5134" max="5134" width="14.28515625" style="20" customWidth="1"/>
    <col min="5135" max="5135" width="15.7109375" style="20" customWidth="1"/>
    <col min="5136" max="5136" width="17.7109375" style="20" customWidth="1"/>
    <col min="5137" max="5137" width="19.7109375" style="20" customWidth="1"/>
    <col min="5138" max="5138" width="14.42578125" style="20" customWidth="1"/>
    <col min="5139" max="5374" width="9.28515625" style="20"/>
    <col min="5375" max="5375" width="12.140625" style="20" customWidth="1"/>
    <col min="5376" max="5376" width="30" style="20" customWidth="1"/>
    <col min="5377" max="5377" width="24.42578125" style="20" customWidth="1"/>
    <col min="5378" max="5378" width="17.140625" style="20" customWidth="1"/>
    <col min="5379" max="5379" width="15.28515625" style="20" customWidth="1"/>
    <col min="5380" max="5380" width="13.42578125" style="20" customWidth="1"/>
    <col min="5381" max="5382" width="12.7109375" style="20" customWidth="1"/>
    <col min="5383" max="5383" width="15" style="20" customWidth="1"/>
    <col min="5384" max="5384" width="16.7109375" style="20" customWidth="1"/>
    <col min="5385" max="5385" width="16.140625" style="20" customWidth="1"/>
    <col min="5386" max="5386" width="15.42578125" style="20" customWidth="1"/>
    <col min="5387" max="5387" width="15.7109375" style="20" customWidth="1"/>
    <col min="5388" max="5388" width="19.42578125" style="20" customWidth="1"/>
    <col min="5389" max="5389" width="15.7109375" style="20" customWidth="1"/>
    <col min="5390" max="5390" width="14.28515625" style="20" customWidth="1"/>
    <col min="5391" max="5391" width="15.7109375" style="20" customWidth="1"/>
    <col min="5392" max="5392" width="17.7109375" style="20" customWidth="1"/>
    <col min="5393" max="5393" width="19.7109375" style="20" customWidth="1"/>
    <col min="5394" max="5394" width="14.42578125" style="20" customWidth="1"/>
    <col min="5395" max="5630" width="9.28515625" style="20"/>
    <col min="5631" max="5631" width="12.140625" style="20" customWidth="1"/>
    <col min="5632" max="5632" width="30" style="20" customWidth="1"/>
    <col min="5633" max="5633" width="24.42578125" style="20" customWidth="1"/>
    <col min="5634" max="5634" width="17.140625" style="20" customWidth="1"/>
    <col min="5635" max="5635" width="15.28515625" style="20" customWidth="1"/>
    <col min="5636" max="5636" width="13.42578125" style="20" customWidth="1"/>
    <col min="5637" max="5638" width="12.7109375" style="20" customWidth="1"/>
    <col min="5639" max="5639" width="15" style="20" customWidth="1"/>
    <col min="5640" max="5640" width="16.7109375" style="20" customWidth="1"/>
    <col min="5641" max="5641" width="16.140625" style="20" customWidth="1"/>
    <col min="5642" max="5642" width="15.42578125" style="20" customWidth="1"/>
    <col min="5643" max="5643" width="15.7109375" style="20" customWidth="1"/>
    <col min="5644" max="5644" width="19.42578125" style="20" customWidth="1"/>
    <col min="5645" max="5645" width="15.7109375" style="20" customWidth="1"/>
    <col min="5646" max="5646" width="14.28515625" style="20" customWidth="1"/>
    <col min="5647" max="5647" width="15.7109375" style="20" customWidth="1"/>
    <col min="5648" max="5648" width="17.7109375" style="20" customWidth="1"/>
    <col min="5649" max="5649" width="19.7109375" style="20" customWidth="1"/>
    <col min="5650" max="5650" width="14.42578125" style="20" customWidth="1"/>
    <col min="5651" max="5886" width="9.28515625" style="20"/>
    <col min="5887" max="5887" width="12.140625" style="20" customWidth="1"/>
    <col min="5888" max="5888" width="30" style="20" customWidth="1"/>
    <col min="5889" max="5889" width="24.42578125" style="20" customWidth="1"/>
    <col min="5890" max="5890" width="17.140625" style="20" customWidth="1"/>
    <col min="5891" max="5891" width="15.28515625" style="20" customWidth="1"/>
    <col min="5892" max="5892" width="13.42578125" style="20" customWidth="1"/>
    <col min="5893" max="5894" width="12.7109375" style="20" customWidth="1"/>
    <col min="5895" max="5895" width="15" style="20" customWidth="1"/>
    <col min="5896" max="5896" width="16.7109375" style="20" customWidth="1"/>
    <col min="5897" max="5897" width="16.140625" style="20" customWidth="1"/>
    <col min="5898" max="5898" width="15.42578125" style="20" customWidth="1"/>
    <col min="5899" max="5899" width="15.7109375" style="20" customWidth="1"/>
    <col min="5900" max="5900" width="19.42578125" style="20" customWidth="1"/>
    <col min="5901" max="5901" width="15.7109375" style="20" customWidth="1"/>
    <col min="5902" max="5902" width="14.28515625" style="20" customWidth="1"/>
    <col min="5903" max="5903" width="15.7109375" style="20" customWidth="1"/>
    <col min="5904" max="5904" width="17.7109375" style="20" customWidth="1"/>
    <col min="5905" max="5905" width="19.7109375" style="20" customWidth="1"/>
    <col min="5906" max="5906" width="14.42578125" style="20" customWidth="1"/>
    <col min="5907" max="6142" width="9.28515625" style="20"/>
    <col min="6143" max="6143" width="12.140625" style="20" customWidth="1"/>
    <col min="6144" max="6144" width="30" style="20" customWidth="1"/>
    <col min="6145" max="6145" width="24.42578125" style="20" customWidth="1"/>
    <col min="6146" max="6146" width="17.140625" style="20" customWidth="1"/>
    <col min="6147" max="6147" width="15.28515625" style="20" customWidth="1"/>
    <col min="6148" max="6148" width="13.42578125" style="20" customWidth="1"/>
    <col min="6149" max="6150" width="12.7109375" style="20" customWidth="1"/>
    <col min="6151" max="6151" width="15" style="20" customWidth="1"/>
    <col min="6152" max="6152" width="16.7109375" style="20" customWidth="1"/>
    <col min="6153" max="6153" width="16.140625" style="20" customWidth="1"/>
    <col min="6154" max="6154" width="15.42578125" style="20" customWidth="1"/>
    <col min="6155" max="6155" width="15.7109375" style="20" customWidth="1"/>
    <col min="6156" max="6156" width="19.42578125" style="20" customWidth="1"/>
    <col min="6157" max="6157" width="15.7109375" style="20" customWidth="1"/>
    <col min="6158" max="6158" width="14.28515625" style="20" customWidth="1"/>
    <col min="6159" max="6159" width="15.7109375" style="20" customWidth="1"/>
    <col min="6160" max="6160" width="17.7109375" style="20" customWidth="1"/>
    <col min="6161" max="6161" width="19.7109375" style="20" customWidth="1"/>
    <col min="6162" max="6162" width="14.42578125" style="20" customWidth="1"/>
    <col min="6163" max="6398" width="9.28515625" style="20"/>
    <col min="6399" max="6399" width="12.140625" style="20" customWidth="1"/>
    <col min="6400" max="6400" width="30" style="20" customWidth="1"/>
    <col min="6401" max="6401" width="24.42578125" style="20" customWidth="1"/>
    <col min="6402" max="6402" width="17.140625" style="20" customWidth="1"/>
    <col min="6403" max="6403" width="15.28515625" style="20" customWidth="1"/>
    <col min="6404" max="6404" width="13.42578125" style="20" customWidth="1"/>
    <col min="6405" max="6406" width="12.7109375" style="20" customWidth="1"/>
    <col min="6407" max="6407" width="15" style="20" customWidth="1"/>
    <col min="6408" max="6408" width="16.7109375" style="20" customWidth="1"/>
    <col min="6409" max="6409" width="16.140625" style="20" customWidth="1"/>
    <col min="6410" max="6410" width="15.42578125" style="20" customWidth="1"/>
    <col min="6411" max="6411" width="15.7109375" style="20" customWidth="1"/>
    <col min="6412" max="6412" width="19.42578125" style="20" customWidth="1"/>
    <col min="6413" max="6413" width="15.7109375" style="20" customWidth="1"/>
    <col min="6414" max="6414" width="14.28515625" style="20" customWidth="1"/>
    <col min="6415" max="6415" width="15.7109375" style="20" customWidth="1"/>
    <col min="6416" max="6416" width="17.7109375" style="20" customWidth="1"/>
    <col min="6417" max="6417" width="19.7109375" style="20" customWidth="1"/>
    <col min="6418" max="6418" width="14.42578125" style="20" customWidth="1"/>
    <col min="6419" max="6654" width="9.28515625" style="20"/>
    <col min="6655" max="6655" width="12.140625" style="20" customWidth="1"/>
    <col min="6656" max="6656" width="30" style="20" customWidth="1"/>
    <col min="6657" max="6657" width="24.42578125" style="20" customWidth="1"/>
    <col min="6658" max="6658" width="17.140625" style="20" customWidth="1"/>
    <col min="6659" max="6659" width="15.28515625" style="20" customWidth="1"/>
    <col min="6660" max="6660" width="13.42578125" style="20" customWidth="1"/>
    <col min="6661" max="6662" width="12.7109375" style="20" customWidth="1"/>
    <col min="6663" max="6663" width="15" style="20" customWidth="1"/>
    <col min="6664" max="6664" width="16.7109375" style="20" customWidth="1"/>
    <col min="6665" max="6665" width="16.140625" style="20" customWidth="1"/>
    <col min="6666" max="6666" width="15.42578125" style="20" customWidth="1"/>
    <col min="6667" max="6667" width="15.7109375" style="20" customWidth="1"/>
    <col min="6668" max="6668" width="19.42578125" style="20" customWidth="1"/>
    <col min="6669" max="6669" width="15.7109375" style="20" customWidth="1"/>
    <col min="6670" max="6670" width="14.28515625" style="20" customWidth="1"/>
    <col min="6671" max="6671" width="15.7109375" style="20" customWidth="1"/>
    <col min="6672" max="6672" width="17.7109375" style="20" customWidth="1"/>
    <col min="6673" max="6673" width="19.7109375" style="20" customWidth="1"/>
    <col min="6674" max="6674" width="14.42578125" style="20" customWidth="1"/>
    <col min="6675" max="6910" width="9.28515625" style="20"/>
    <col min="6911" max="6911" width="12.140625" style="20" customWidth="1"/>
    <col min="6912" max="6912" width="30" style="20" customWidth="1"/>
    <col min="6913" max="6913" width="24.42578125" style="20" customWidth="1"/>
    <col min="6914" max="6914" width="17.140625" style="20" customWidth="1"/>
    <col min="6915" max="6915" width="15.28515625" style="20" customWidth="1"/>
    <col min="6916" max="6916" width="13.42578125" style="20" customWidth="1"/>
    <col min="6917" max="6918" width="12.7109375" style="20" customWidth="1"/>
    <col min="6919" max="6919" width="15" style="20" customWidth="1"/>
    <col min="6920" max="6920" width="16.7109375" style="20" customWidth="1"/>
    <col min="6921" max="6921" width="16.140625" style="20" customWidth="1"/>
    <col min="6922" max="6922" width="15.42578125" style="20" customWidth="1"/>
    <col min="6923" max="6923" width="15.7109375" style="20" customWidth="1"/>
    <col min="6924" max="6924" width="19.42578125" style="20" customWidth="1"/>
    <col min="6925" max="6925" width="15.7109375" style="20" customWidth="1"/>
    <col min="6926" max="6926" width="14.28515625" style="20" customWidth="1"/>
    <col min="6927" max="6927" width="15.7109375" style="20" customWidth="1"/>
    <col min="6928" max="6928" width="17.7109375" style="20" customWidth="1"/>
    <col min="6929" max="6929" width="19.7109375" style="20" customWidth="1"/>
    <col min="6930" max="6930" width="14.42578125" style="20" customWidth="1"/>
    <col min="6931" max="7166" width="9.28515625" style="20"/>
    <col min="7167" max="7167" width="12.140625" style="20" customWidth="1"/>
    <col min="7168" max="7168" width="30" style="20" customWidth="1"/>
    <col min="7169" max="7169" width="24.42578125" style="20" customWidth="1"/>
    <col min="7170" max="7170" width="17.140625" style="20" customWidth="1"/>
    <col min="7171" max="7171" width="15.28515625" style="20" customWidth="1"/>
    <col min="7172" max="7172" width="13.42578125" style="20" customWidth="1"/>
    <col min="7173" max="7174" width="12.7109375" style="20" customWidth="1"/>
    <col min="7175" max="7175" width="15" style="20" customWidth="1"/>
    <col min="7176" max="7176" width="16.7109375" style="20" customWidth="1"/>
    <col min="7177" max="7177" width="16.140625" style="20" customWidth="1"/>
    <col min="7178" max="7178" width="15.42578125" style="20" customWidth="1"/>
    <col min="7179" max="7179" width="15.7109375" style="20" customWidth="1"/>
    <col min="7180" max="7180" width="19.42578125" style="20" customWidth="1"/>
    <col min="7181" max="7181" width="15.7109375" style="20" customWidth="1"/>
    <col min="7182" max="7182" width="14.28515625" style="20" customWidth="1"/>
    <col min="7183" max="7183" width="15.7109375" style="20" customWidth="1"/>
    <col min="7184" max="7184" width="17.7109375" style="20" customWidth="1"/>
    <col min="7185" max="7185" width="19.7109375" style="20" customWidth="1"/>
    <col min="7186" max="7186" width="14.42578125" style="20" customWidth="1"/>
    <col min="7187" max="7422" width="9.28515625" style="20"/>
    <col min="7423" max="7423" width="12.140625" style="20" customWidth="1"/>
    <col min="7424" max="7424" width="30" style="20" customWidth="1"/>
    <col min="7425" max="7425" width="24.42578125" style="20" customWidth="1"/>
    <col min="7426" max="7426" width="17.140625" style="20" customWidth="1"/>
    <col min="7427" max="7427" width="15.28515625" style="20" customWidth="1"/>
    <col min="7428" max="7428" width="13.42578125" style="20" customWidth="1"/>
    <col min="7429" max="7430" width="12.7109375" style="20" customWidth="1"/>
    <col min="7431" max="7431" width="15" style="20" customWidth="1"/>
    <col min="7432" max="7432" width="16.7109375" style="20" customWidth="1"/>
    <col min="7433" max="7433" width="16.140625" style="20" customWidth="1"/>
    <col min="7434" max="7434" width="15.42578125" style="20" customWidth="1"/>
    <col min="7435" max="7435" width="15.7109375" style="20" customWidth="1"/>
    <col min="7436" max="7436" width="19.42578125" style="20" customWidth="1"/>
    <col min="7437" max="7437" width="15.7109375" style="20" customWidth="1"/>
    <col min="7438" max="7438" width="14.28515625" style="20" customWidth="1"/>
    <col min="7439" max="7439" width="15.7109375" style="20" customWidth="1"/>
    <col min="7440" max="7440" width="17.7109375" style="20" customWidth="1"/>
    <col min="7441" max="7441" width="19.7109375" style="20" customWidth="1"/>
    <col min="7442" max="7442" width="14.42578125" style="20" customWidth="1"/>
    <col min="7443" max="7678" width="9.28515625" style="20"/>
    <col min="7679" max="7679" width="12.140625" style="20" customWidth="1"/>
    <col min="7680" max="7680" width="30" style="20" customWidth="1"/>
    <col min="7681" max="7681" width="24.42578125" style="20" customWidth="1"/>
    <col min="7682" max="7682" width="17.140625" style="20" customWidth="1"/>
    <col min="7683" max="7683" width="15.28515625" style="20" customWidth="1"/>
    <col min="7684" max="7684" width="13.42578125" style="20" customWidth="1"/>
    <col min="7685" max="7686" width="12.7109375" style="20" customWidth="1"/>
    <col min="7687" max="7687" width="15" style="20" customWidth="1"/>
    <col min="7688" max="7688" width="16.7109375" style="20" customWidth="1"/>
    <col min="7689" max="7689" width="16.140625" style="20" customWidth="1"/>
    <col min="7690" max="7690" width="15.42578125" style="20" customWidth="1"/>
    <col min="7691" max="7691" width="15.7109375" style="20" customWidth="1"/>
    <col min="7692" max="7692" width="19.42578125" style="20" customWidth="1"/>
    <col min="7693" max="7693" width="15.7109375" style="20" customWidth="1"/>
    <col min="7694" max="7694" width="14.28515625" style="20" customWidth="1"/>
    <col min="7695" max="7695" width="15.7109375" style="20" customWidth="1"/>
    <col min="7696" max="7696" width="17.7109375" style="20" customWidth="1"/>
    <col min="7697" max="7697" width="19.7109375" style="20" customWidth="1"/>
    <col min="7698" max="7698" width="14.42578125" style="20" customWidth="1"/>
    <col min="7699" max="7934" width="9.28515625" style="20"/>
    <col min="7935" max="7935" width="12.140625" style="20" customWidth="1"/>
    <col min="7936" max="7936" width="30" style="20" customWidth="1"/>
    <col min="7937" max="7937" width="24.42578125" style="20" customWidth="1"/>
    <col min="7938" max="7938" width="17.140625" style="20" customWidth="1"/>
    <col min="7939" max="7939" width="15.28515625" style="20" customWidth="1"/>
    <col min="7940" max="7940" width="13.42578125" style="20" customWidth="1"/>
    <col min="7941" max="7942" width="12.7109375" style="20" customWidth="1"/>
    <col min="7943" max="7943" width="15" style="20" customWidth="1"/>
    <col min="7944" max="7944" width="16.7109375" style="20" customWidth="1"/>
    <col min="7945" max="7945" width="16.140625" style="20" customWidth="1"/>
    <col min="7946" max="7946" width="15.42578125" style="20" customWidth="1"/>
    <col min="7947" max="7947" width="15.7109375" style="20" customWidth="1"/>
    <col min="7948" max="7948" width="19.42578125" style="20" customWidth="1"/>
    <col min="7949" max="7949" width="15.7109375" style="20" customWidth="1"/>
    <col min="7950" max="7950" width="14.28515625" style="20" customWidth="1"/>
    <col min="7951" max="7951" width="15.7109375" style="20" customWidth="1"/>
    <col min="7952" max="7952" width="17.7109375" style="20" customWidth="1"/>
    <col min="7953" max="7953" width="19.7109375" style="20" customWidth="1"/>
    <col min="7954" max="7954" width="14.42578125" style="20" customWidth="1"/>
    <col min="7955" max="8190" width="9.28515625" style="20"/>
    <col min="8191" max="8191" width="12.140625" style="20" customWidth="1"/>
    <col min="8192" max="8192" width="30" style="20" customWidth="1"/>
    <col min="8193" max="8193" width="24.42578125" style="20" customWidth="1"/>
    <col min="8194" max="8194" width="17.140625" style="20" customWidth="1"/>
    <col min="8195" max="8195" width="15.28515625" style="20" customWidth="1"/>
    <col min="8196" max="8196" width="13.42578125" style="20" customWidth="1"/>
    <col min="8197" max="8198" width="12.7109375" style="20" customWidth="1"/>
    <col min="8199" max="8199" width="15" style="20" customWidth="1"/>
    <col min="8200" max="8200" width="16.7109375" style="20" customWidth="1"/>
    <col min="8201" max="8201" width="16.140625" style="20" customWidth="1"/>
    <col min="8202" max="8202" width="15.42578125" style="20" customWidth="1"/>
    <col min="8203" max="8203" width="15.7109375" style="20" customWidth="1"/>
    <col min="8204" max="8204" width="19.42578125" style="20" customWidth="1"/>
    <col min="8205" max="8205" width="15.7109375" style="20" customWidth="1"/>
    <col min="8206" max="8206" width="14.28515625" style="20" customWidth="1"/>
    <col min="8207" max="8207" width="15.7109375" style="20" customWidth="1"/>
    <col min="8208" max="8208" width="17.7109375" style="20" customWidth="1"/>
    <col min="8209" max="8209" width="19.7109375" style="20" customWidth="1"/>
    <col min="8210" max="8210" width="14.42578125" style="20" customWidth="1"/>
    <col min="8211" max="8446" width="9.28515625" style="20"/>
    <col min="8447" max="8447" width="12.140625" style="20" customWidth="1"/>
    <col min="8448" max="8448" width="30" style="20" customWidth="1"/>
    <col min="8449" max="8449" width="24.42578125" style="20" customWidth="1"/>
    <col min="8450" max="8450" width="17.140625" style="20" customWidth="1"/>
    <col min="8451" max="8451" width="15.28515625" style="20" customWidth="1"/>
    <col min="8452" max="8452" width="13.42578125" style="20" customWidth="1"/>
    <col min="8453" max="8454" width="12.7109375" style="20" customWidth="1"/>
    <col min="8455" max="8455" width="15" style="20" customWidth="1"/>
    <col min="8456" max="8456" width="16.7109375" style="20" customWidth="1"/>
    <col min="8457" max="8457" width="16.140625" style="20" customWidth="1"/>
    <col min="8458" max="8458" width="15.42578125" style="20" customWidth="1"/>
    <col min="8459" max="8459" width="15.7109375" style="20" customWidth="1"/>
    <col min="8460" max="8460" width="19.42578125" style="20" customWidth="1"/>
    <col min="8461" max="8461" width="15.7109375" style="20" customWidth="1"/>
    <col min="8462" max="8462" width="14.28515625" style="20" customWidth="1"/>
    <col min="8463" max="8463" width="15.7109375" style="20" customWidth="1"/>
    <col min="8464" max="8464" width="17.7109375" style="20" customWidth="1"/>
    <col min="8465" max="8465" width="19.7109375" style="20" customWidth="1"/>
    <col min="8466" max="8466" width="14.42578125" style="20" customWidth="1"/>
    <col min="8467" max="8702" width="9.28515625" style="20"/>
    <col min="8703" max="8703" width="12.140625" style="20" customWidth="1"/>
    <col min="8704" max="8704" width="30" style="20" customWidth="1"/>
    <col min="8705" max="8705" width="24.42578125" style="20" customWidth="1"/>
    <col min="8706" max="8706" width="17.140625" style="20" customWidth="1"/>
    <col min="8707" max="8707" width="15.28515625" style="20" customWidth="1"/>
    <col min="8708" max="8708" width="13.42578125" style="20" customWidth="1"/>
    <col min="8709" max="8710" width="12.7109375" style="20" customWidth="1"/>
    <col min="8711" max="8711" width="15" style="20" customWidth="1"/>
    <col min="8712" max="8712" width="16.7109375" style="20" customWidth="1"/>
    <col min="8713" max="8713" width="16.140625" style="20" customWidth="1"/>
    <col min="8714" max="8714" width="15.42578125" style="20" customWidth="1"/>
    <col min="8715" max="8715" width="15.7109375" style="20" customWidth="1"/>
    <col min="8716" max="8716" width="19.42578125" style="20" customWidth="1"/>
    <col min="8717" max="8717" width="15.7109375" style="20" customWidth="1"/>
    <col min="8718" max="8718" width="14.28515625" style="20" customWidth="1"/>
    <col min="8719" max="8719" width="15.7109375" style="20" customWidth="1"/>
    <col min="8720" max="8720" width="17.7109375" style="20" customWidth="1"/>
    <col min="8721" max="8721" width="19.7109375" style="20" customWidth="1"/>
    <col min="8722" max="8722" width="14.42578125" style="20" customWidth="1"/>
    <col min="8723" max="8958" width="9.28515625" style="20"/>
    <col min="8959" max="8959" width="12.140625" style="20" customWidth="1"/>
    <col min="8960" max="8960" width="30" style="20" customWidth="1"/>
    <col min="8961" max="8961" width="24.42578125" style="20" customWidth="1"/>
    <col min="8962" max="8962" width="17.140625" style="20" customWidth="1"/>
    <col min="8963" max="8963" width="15.28515625" style="20" customWidth="1"/>
    <col min="8964" max="8964" width="13.42578125" style="20" customWidth="1"/>
    <col min="8965" max="8966" width="12.7109375" style="20" customWidth="1"/>
    <col min="8967" max="8967" width="15" style="20" customWidth="1"/>
    <col min="8968" max="8968" width="16.7109375" style="20" customWidth="1"/>
    <col min="8969" max="8969" width="16.140625" style="20" customWidth="1"/>
    <col min="8970" max="8970" width="15.42578125" style="20" customWidth="1"/>
    <col min="8971" max="8971" width="15.7109375" style="20" customWidth="1"/>
    <col min="8972" max="8972" width="19.42578125" style="20" customWidth="1"/>
    <col min="8973" max="8973" width="15.7109375" style="20" customWidth="1"/>
    <col min="8974" max="8974" width="14.28515625" style="20" customWidth="1"/>
    <col min="8975" max="8975" width="15.7109375" style="20" customWidth="1"/>
    <col min="8976" max="8976" width="17.7109375" style="20" customWidth="1"/>
    <col min="8977" max="8977" width="19.7109375" style="20" customWidth="1"/>
    <col min="8978" max="8978" width="14.42578125" style="20" customWidth="1"/>
    <col min="8979" max="9214" width="9.28515625" style="20"/>
    <col min="9215" max="9215" width="12.140625" style="20" customWidth="1"/>
    <col min="9216" max="9216" width="30" style="20" customWidth="1"/>
    <col min="9217" max="9217" width="24.42578125" style="20" customWidth="1"/>
    <col min="9218" max="9218" width="17.140625" style="20" customWidth="1"/>
    <col min="9219" max="9219" width="15.28515625" style="20" customWidth="1"/>
    <col min="9220" max="9220" width="13.42578125" style="20" customWidth="1"/>
    <col min="9221" max="9222" width="12.7109375" style="20" customWidth="1"/>
    <col min="9223" max="9223" width="15" style="20" customWidth="1"/>
    <col min="9224" max="9224" width="16.7109375" style="20" customWidth="1"/>
    <col min="9225" max="9225" width="16.140625" style="20" customWidth="1"/>
    <col min="9226" max="9226" width="15.42578125" style="20" customWidth="1"/>
    <col min="9227" max="9227" width="15.7109375" style="20" customWidth="1"/>
    <col min="9228" max="9228" width="19.42578125" style="20" customWidth="1"/>
    <col min="9229" max="9229" width="15.7109375" style="20" customWidth="1"/>
    <col min="9230" max="9230" width="14.28515625" style="20" customWidth="1"/>
    <col min="9231" max="9231" width="15.7109375" style="20" customWidth="1"/>
    <col min="9232" max="9232" width="17.7109375" style="20" customWidth="1"/>
    <col min="9233" max="9233" width="19.7109375" style="20" customWidth="1"/>
    <col min="9234" max="9234" width="14.42578125" style="20" customWidth="1"/>
    <col min="9235" max="9470" width="9.28515625" style="20"/>
    <col min="9471" max="9471" width="12.140625" style="20" customWidth="1"/>
    <col min="9472" max="9472" width="30" style="20" customWidth="1"/>
    <col min="9473" max="9473" width="24.42578125" style="20" customWidth="1"/>
    <col min="9474" max="9474" width="17.140625" style="20" customWidth="1"/>
    <col min="9475" max="9475" width="15.28515625" style="20" customWidth="1"/>
    <col min="9476" max="9476" width="13.42578125" style="20" customWidth="1"/>
    <col min="9477" max="9478" width="12.7109375" style="20" customWidth="1"/>
    <col min="9479" max="9479" width="15" style="20" customWidth="1"/>
    <col min="9480" max="9480" width="16.7109375" style="20" customWidth="1"/>
    <col min="9481" max="9481" width="16.140625" style="20" customWidth="1"/>
    <col min="9482" max="9482" width="15.42578125" style="20" customWidth="1"/>
    <col min="9483" max="9483" width="15.7109375" style="20" customWidth="1"/>
    <col min="9484" max="9484" width="19.42578125" style="20" customWidth="1"/>
    <col min="9485" max="9485" width="15.7109375" style="20" customWidth="1"/>
    <col min="9486" max="9486" width="14.28515625" style="20" customWidth="1"/>
    <col min="9487" max="9487" width="15.7109375" style="20" customWidth="1"/>
    <col min="9488" max="9488" width="17.7109375" style="20" customWidth="1"/>
    <col min="9489" max="9489" width="19.7109375" style="20" customWidth="1"/>
    <col min="9490" max="9490" width="14.42578125" style="20" customWidth="1"/>
    <col min="9491" max="9726" width="9.28515625" style="20"/>
    <col min="9727" max="9727" width="12.140625" style="20" customWidth="1"/>
    <col min="9728" max="9728" width="30" style="20" customWidth="1"/>
    <col min="9729" max="9729" width="24.42578125" style="20" customWidth="1"/>
    <col min="9730" max="9730" width="17.140625" style="20" customWidth="1"/>
    <col min="9731" max="9731" width="15.28515625" style="20" customWidth="1"/>
    <col min="9732" max="9732" width="13.42578125" style="20" customWidth="1"/>
    <col min="9733" max="9734" width="12.7109375" style="20" customWidth="1"/>
    <col min="9735" max="9735" width="15" style="20" customWidth="1"/>
    <col min="9736" max="9736" width="16.7109375" style="20" customWidth="1"/>
    <col min="9737" max="9737" width="16.140625" style="20" customWidth="1"/>
    <col min="9738" max="9738" width="15.42578125" style="20" customWidth="1"/>
    <col min="9739" max="9739" width="15.7109375" style="20" customWidth="1"/>
    <col min="9740" max="9740" width="19.42578125" style="20" customWidth="1"/>
    <col min="9741" max="9741" width="15.7109375" style="20" customWidth="1"/>
    <col min="9742" max="9742" width="14.28515625" style="20" customWidth="1"/>
    <col min="9743" max="9743" width="15.7109375" style="20" customWidth="1"/>
    <col min="9744" max="9744" width="17.7109375" style="20" customWidth="1"/>
    <col min="9745" max="9745" width="19.7109375" style="20" customWidth="1"/>
    <col min="9746" max="9746" width="14.42578125" style="20" customWidth="1"/>
    <col min="9747" max="9982" width="9.28515625" style="20"/>
    <col min="9983" max="9983" width="12.140625" style="20" customWidth="1"/>
    <col min="9984" max="9984" width="30" style="20" customWidth="1"/>
    <col min="9985" max="9985" width="24.42578125" style="20" customWidth="1"/>
    <col min="9986" max="9986" width="17.140625" style="20" customWidth="1"/>
    <col min="9987" max="9987" width="15.28515625" style="20" customWidth="1"/>
    <col min="9988" max="9988" width="13.42578125" style="20" customWidth="1"/>
    <col min="9989" max="9990" width="12.7109375" style="20" customWidth="1"/>
    <col min="9991" max="9991" width="15" style="20" customWidth="1"/>
    <col min="9992" max="9992" width="16.7109375" style="20" customWidth="1"/>
    <col min="9993" max="9993" width="16.140625" style="20" customWidth="1"/>
    <col min="9994" max="9994" width="15.42578125" style="20" customWidth="1"/>
    <col min="9995" max="9995" width="15.7109375" style="20" customWidth="1"/>
    <col min="9996" max="9996" width="19.42578125" style="20" customWidth="1"/>
    <col min="9997" max="9997" width="15.7109375" style="20" customWidth="1"/>
    <col min="9998" max="9998" width="14.28515625" style="20" customWidth="1"/>
    <col min="9999" max="9999" width="15.7109375" style="20" customWidth="1"/>
    <col min="10000" max="10000" width="17.7109375" style="20" customWidth="1"/>
    <col min="10001" max="10001" width="19.7109375" style="20" customWidth="1"/>
    <col min="10002" max="10002" width="14.42578125" style="20" customWidth="1"/>
    <col min="10003" max="10238" width="9.28515625" style="20"/>
    <col min="10239" max="10239" width="12.140625" style="20" customWidth="1"/>
    <col min="10240" max="10240" width="30" style="20" customWidth="1"/>
    <col min="10241" max="10241" width="24.42578125" style="20" customWidth="1"/>
    <col min="10242" max="10242" width="17.140625" style="20" customWidth="1"/>
    <col min="10243" max="10243" width="15.28515625" style="20" customWidth="1"/>
    <col min="10244" max="10244" width="13.42578125" style="20" customWidth="1"/>
    <col min="10245" max="10246" width="12.7109375" style="20" customWidth="1"/>
    <col min="10247" max="10247" width="15" style="20" customWidth="1"/>
    <col min="10248" max="10248" width="16.7109375" style="20" customWidth="1"/>
    <col min="10249" max="10249" width="16.140625" style="20" customWidth="1"/>
    <col min="10250" max="10250" width="15.42578125" style="20" customWidth="1"/>
    <col min="10251" max="10251" width="15.7109375" style="20" customWidth="1"/>
    <col min="10252" max="10252" width="19.42578125" style="20" customWidth="1"/>
    <col min="10253" max="10253" width="15.7109375" style="20" customWidth="1"/>
    <col min="10254" max="10254" width="14.28515625" style="20" customWidth="1"/>
    <col min="10255" max="10255" width="15.7109375" style="20" customWidth="1"/>
    <col min="10256" max="10256" width="17.7109375" style="20" customWidth="1"/>
    <col min="10257" max="10257" width="19.7109375" style="20" customWidth="1"/>
    <col min="10258" max="10258" width="14.42578125" style="20" customWidth="1"/>
    <col min="10259" max="10494" width="9.28515625" style="20"/>
    <col min="10495" max="10495" width="12.140625" style="20" customWidth="1"/>
    <col min="10496" max="10496" width="30" style="20" customWidth="1"/>
    <col min="10497" max="10497" width="24.42578125" style="20" customWidth="1"/>
    <col min="10498" max="10498" width="17.140625" style="20" customWidth="1"/>
    <col min="10499" max="10499" width="15.28515625" style="20" customWidth="1"/>
    <col min="10500" max="10500" width="13.42578125" style="20" customWidth="1"/>
    <col min="10501" max="10502" width="12.7109375" style="20" customWidth="1"/>
    <col min="10503" max="10503" width="15" style="20" customWidth="1"/>
    <col min="10504" max="10504" width="16.7109375" style="20" customWidth="1"/>
    <col min="10505" max="10505" width="16.140625" style="20" customWidth="1"/>
    <col min="10506" max="10506" width="15.42578125" style="20" customWidth="1"/>
    <col min="10507" max="10507" width="15.7109375" style="20" customWidth="1"/>
    <col min="10508" max="10508" width="19.42578125" style="20" customWidth="1"/>
    <col min="10509" max="10509" width="15.7109375" style="20" customWidth="1"/>
    <col min="10510" max="10510" width="14.28515625" style="20" customWidth="1"/>
    <col min="10511" max="10511" width="15.7109375" style="20" customWidth="1"/>
    <col min="10512" max="10512" width="17.7109375" style="20" customWidth="1"/>
    <col min="10513" max="10513" width="19.7109375" style="20" customWidth="1"/>
    <col min="10514" max="10514" width="14.42578125" style="20" customWidth="1"/>
    <col min="10515" max="10750" width="9.28515625" style="20"/>
    <col min="10751" max="10751" width="12.140625" style="20" customWidth="1"/>
    <col min="10752" max="10752" width="30" style="20" customWidth="1"/>
    <col min="10753" max="10753" width="24.42578125" style="20" customWidth="1"/>
    <col min="10754" max="10754" width="17.140625" style="20" customWidth="1"/>
    <col min="10755" max="10755" width="15.28515625" style="20" customWidth="1"/>
    <col min="10756" max="10756" width="13.42578125" style="20" customWidth="1"/>
    <col min="10757" max="10758" width="12.7109375" style="20" customWidth="1"/>
    <col min="10759" max="10759" width="15" style="20" customWidth="1"/>
    <col min="10760" max="10760" width="16.7109375" style="20" customWidth="1"/>
    <col min="10761" max="10761" width="16.140625" style="20" customWidth="1"/>
    <col min="10762" max="10762" width="15.42578125" style="20" customWidth="1"/>
    <col min="10763" max="10763" width="15.7109375" style="20" customWidth="1"/>
    <col min="10764" max="10764" width="19.42578125" style="20" customWidth="1"/>
    <col min="10765" max="10765" width="15.7109375" style="20" customWidth="1"/>
    <col min="10766" max="10766" width="14.28515625" style="20" customWidth="1"/>
    <col min="10767" max="10767" width="15.7109375" style="20" customWidth="1"/>
    <col min="10768" max="10768" width="17.7109375" style="20" customWidth="1"/>
    <col min="10769" max="10769" width="19.7109375" style="20" customWidth="1"/>
    <col min="10770" max="10770" width="14.42578125" style="20" customWidth="1"/>
    <col min="10771" max="11006" width="9.28515625" style="20"/>
    <col min="11007" max="11007" width="12.140625" style="20" customWidth="1"/>
    <col min="11008" max="11008" width="30" style="20" customWidth="1"/>
    <col min="11009" max="11009" width="24.42578125" style="20" customWidth="1"/>
    <col min="11010" max="11010" width="17.140625" style="20" customWidth="1"/>
    <col min="11011" max="11011" width="15.28515625" style="20" customWidth="1"/>
    <col min="11012" max="11012" width="13.42578125" style="20" customWidth="1"/>
    <col min="11013" max="11014" width="12.7109375" style="20" customWidth="1"/>
    <col min="11015" max="11015" width="15" style="20" customWidth="1"/>
    <col min="11016" max="11016" width="16.7109375" style="20" customWidth="1"/>
    <col min="11017" max="11017" width="16.140625" style="20" customWidth="1"/>
    <col min="11018" max="11018" width="15.42578125" style="20" customWidth="1"/>
    <col min="11019" max="11019" width="15.7109375" style="20" customWidth="1"/>
    <col min="11020" max="11020" width="19.42578125" style="20" customWidth="1"/>
    <col min="11021" max="11021" width="15.7109375" style="20" customWidth="1"/>
    <col min="11022" max="11022" width="14.28515625" style="20" customWidth="1"/>
    <col min="11023" max="11023" width="15.7109375" style="20" customWidth="1"/>
    <col min="11024" max="11024" width="17.7109375" style="20" customWidth="1"/>
    <col min="11025" max="11025" width="19.7109375" style="20" customWidth="1"/>
    <col min="11026" max="11026" width="14.42578125" style="20" customWidth="1"/>
    <col min="11027" max="11262" width="9.28515625" style="20"/>
    <col min="11263" max="11263" width="12.140625" style="20" customWidth="1"/>
    <col min="11264" max="11264" width="30" style="20" customWidth="1"/>
    <col min="11265" max="11265" width="24.42578125" style="20" customWidth="1"/>
    <col min="11266" max="11266" width="17.140625" style="20" customWidth="1"/>
    <col min="11267" max="11267" width="15.28515625" style="20" customWidth="1"/>
    <col min="11268" max="11268" width="13.42578125" style="20" customWidth="1"/>
    <col min="11269" max="11270" width="12.7109375" style="20" customWidth="1"/>
    <col min="11271" max="11271" width="15" style="20" customWidth="1"/>
    <col min="11272" max="11272" width="16.7109375" style="20" customWidth="1"/>
    <col min="11273" max="11273" width="16.140625" style="20" customWidth="1"/>
    <col min="11274" max="11274" width="15.42578125" style="20" customWidth="1"/>
    <col min="11275" max="11275" width="15.7109375" style="20" customWidth="1"/>
    <col min="11276" max="11276" width="19.42578125" style="20" customWidth="1"/>
    <col min="11277" max="11277" width="15.7109375" style="20" customWidth="1"/>
    <col min="11278" max="11278" width="14.28515625" style="20" customWidth="1"/>
    <col min="11279" max="11279" width="15.7109375" style="20" customWidth="1"/>
    <col min="11280" max="11280" width="17.7109375" style="20" customWidth="1"/>
    <col min="11281" max="11281" width="19.7109375" style="20" customWidth="1"/>
    <col min="11282" max="11282" width="14.42578125" style="20" customWidth="1"/>
    <col min="11283" max="11518" width="9.28515625" style="20"/>
    <col min="11519" max="11519" width="12.140625" style="20" customWidth="1"/>
    <col min="11520" max="11520" width="30" style="20" customWidth="1"/>
    <col min="11521" max="11521" width="24.42578125" style="20" customWidth="1"/>
    <col min="11522" max="11522" width="17.140625" style="20" customWidth="1"/>
    <col min="11523" max="11523" width="15.28515625" style="20" customWidth="1"/>
    <col min="11524" max="11524" width="13.42578125" style="20" customWidth="1"/>
    <col min="11525" max="11526" width="12.7109375" style="20" customWidth="1"/>
    <col min="11527" max="11527" width="15" style="20" customWidth="1"/>
    <col min="11528" max="11528" width="16.7109375" style="20" customWidth="1"/>
    <col min="11529" max="11529" width="16.140625" style="20" customWidth="1"/>
    <col min="11530" max="11530" width="15.42578125" style="20" customWidth="1"/>
    <col min="11531" max="11531" width="15.7109375" style="20" customWidth="1"/>
    <col min="11532" max="11532" width="19.42578125" style="20" customWidth="1"/>
    <col min="11533" max="11533" width="15.7109375" style="20" customWidth="1"/>
    <col min="11534" max="11534" width="14.28515625" style="20" customWidth="1"/>
    <col min="11535" max="11535" width="15.7109375" style="20" customWidth="1"/>
    <col min="11536" max="11536" width="17.7109375" style="20" customWidth="1"/>
    <col min="11537" max="11537" width="19.7109375" style="20" customWidth="1"/>
    <col min="11538" max="11538" width="14.42578125" style="20" customWidth="1"/>
    <col min="11539" max="11774" width="9.28515625" style="20"/>
    <col min="11775" max="11775" width="12.140625" style="20" customWidth="1"/>
    <col min="11776" max="11776" width="30" style="20" customWidth="1"/>
    <col min="11777" max="11777" width="24.42578125" style="20" customWidth="1"/>
    <col min="11778" max="11778" width="17.140625" style="20" customWidth="1"/>
    <col min="11779" max="11779" width="15.28515625" style="20" customWidth="1"/>
    <col min="11780" max="11780" width="13.42578125" style="20" customWidth="1"/>
    <col min="11781" max="11782" width="12.7109375" style="20" customWidth="1"/>
    <col min="11783" max="11783" width="15" style="20" customWidth="1"/>
    <col min="11784" max="11784" width="16.7109375" style="20" customWidth="1"/>
    <col min="11785" max="11785" width="16.140625" style="20" customWidth="1"/>
    <col min="11786" max="11786" width="15.42578125" style="20" customWidth="1"/>
    <col min="11787" max="11787" width="15.7109375" style="20" customWidth="1"/>
    <col min="11788" max="11788" width="19.42578125" style="20" customWidth="1"/>
    <col min="11789" max="11789" width="15.7109375" style="20" customWidth="1"/>
    <col min="11790" max="11790" width="14.28515625" style="20" customWidth="1"/>
    <col min="11791" max="11791" width="15.7109375" style="20" customWidth="1"/>
    <col min="11792" max="11792" width="17.7109375" style="20" customWidth="1"/>
    <col min="11793" max="11793" width="19.7109375" style="20" customWidth="1"/>
    <col min="11794" max="11794" width="14.42578125" style="20" customWidth="1"/>
    <col min="11795" max="12030" width="9.28515625" style="20"/>
    <col min="12031" max="12031" width="12.140625" style="20" customWidth="1"/>
    <col min="12032" max="12032" width="30" style="20" customWidth="1"/>
    <col min="12033" max="12033" width="24.42578125" style="20" customWidth="1"/>
    <col min="12034" max="12034" width="17.140625" style="20" customWidth="1"/>
    <col min="12035" max="12035" width="15.28515625" style="20" customWidth="1"/>
    <col min="12036" max="12036" width="13.42578125" style="20" customWidth="1"/>
    <col min="12037" max="12038" width="12.7109375" style="20" customWidth="1"/>
    <col min="12039" max="12039" width="15" style="20" customWidth="1"/>
    <col min="12040" max="12040" width="16.7109375" style="20" customWidth="1"/>
    <col min="12041" max="12041" width="16.140625" style="20" customWidth="1"/>
    <col min="12042" max="12042" width="15.42578125" style="20" customWidth="1"/>
    <col min="12043" max="12043" width="15.7109375" style="20" customWidth="1"/>
    <col min="12044" max="12044" width="19.42578125" style="20" customWidth="1"/>
    <col min="12045" max="12045" width="15.7109375" style="20" customWidth="1"/>
    <col min="12046" max="12046" width="14.28515625" style="20" customWidth="1"/>
    <col min="12047" max="12047" width="15.7109375" style="20" customWidth="1"/>
    <col min="12048" max="12048" width="17.7109375" style="20" customWidth="1"/>
    <col min="12049" max="12049" width="19.7109375" style="20" customWidth="1"/>
    <col min="12050" max="12050" width="14.42578125" style="20" customWidth="1"/>
    <col min="12051" max="12286" width="9.28515625" style="20"/>
    <col min="12287" max="12287" width="12.140625" style="20" customWidth="1"/>
    <col min="12288" max="12288" width="30" style="20" customWidth="1"/>
    <col min="12289" max="12289" width="24.42578125" style="20" customWidth="1"/>
    <col min="12290" max="12290" width="17.140625" style="20" customWidth="1"/>
    <col min="12291" max="12291" width="15.28515625" style="20" customWidth="1"/>
    <col min="12292" max="12292" width="13.42578125" style="20" customWidth="1"/>
    <col min="12293" max="12294" width="12.7109375" style="20" customWidth="1"/>
    <col min="12295" max="12295" width="15" style="20" customWidth="1"/>
    <col min="12296" max="12296" width="16.7109375" style="20" customWidth="1"/>
    <col min="12297" max="12297" width="16.140625" style="20" customWidth="1"/>
    <col min="12298" max="12298" width="15.42578125" style="20" customWidth="1"/>
    <col min="12299" max="12299" width="15.7109375" style="20" customWidth="1"/>
    <col min="12300" max="12300" width="19.42578125" style="20" customWidth="1"/>
    <col min="12301" max="12301" width="15.7109375" style="20" customWidth="1"/>
    <col min="12302" max="12302" width="14.28515625" style="20" customWidth="1"/>
    <col min="12303" max="12303" width="15.7109375" style="20" customWidth="1"/>
    <col min="12304" max="12304" width="17.7109375" style="20" customWidth="1"/>
    <col min="12305" max="12305" width="19.7109375" style="20" customWidth="1"/>
    <col min="12306" max="12306" width="14.42578125" style="20" customWidth="1"/>
    <col min="12307" max="12542" width="9.28515625" style="20"/>
    <col min="12543" max="12543" width="12.140625" style="20" customWidth="1"/>
    <col min="12544" max="12544" width="30" style="20" customWidth="1"/>
    <col min="12545" max="12545" width="24.42578125" style="20" customWidth="1"/>
    <col min="12546" max="12546" width="17.140625" style="20" customWidth="1"/>
    <col min="12547" max="12547" width="15.28515625" style="20" customWidth="1"/>
    <col min="12548" max="12548" width="13.42578125" style="20" customWidth="1"/>
    <col min="12549" max="12550" width="12.7109375" style="20" customWidth="1"/>
    <col min="12551" max="12551" width="15" style="20" customWidth="1"/>
    <col min="12552" max="12552" width="16.7109375" style="20" customWidth="1"/>
    <col min="12553" max="12553" width="16.140625" style="20" customWidth="1"/>
    <col min="12554" max="12554" width="15.42578125" style="20" customWidth="1"/>
    <col min="12555" max="12555" width="15.7109375" style="20" customWidth="1"/>
    <col min="12556" max="12556" width="19.42578125" style="20" customWidth="1"/>
    <col min="12557" max="12557" width="15.7109375" style="20" customWidth="1"/>
    <col min="12558" max="12558" width="14.28515625" style="20" customWidth="1"/>
    <col min="12559" max="12559" width="15.7109375" style="20" customWidth="1"/>
    <col min="12560" max="12560" width="17.7109375" style="20" customWidth="1"/>
    <col min="12561" max="12561" width="19.7109375" style="20" customWidth="1"/>
    <col min="12562" max="12562" width="14.42578125" style="20" customWidth="1"/>
    <col min="12563" max="12798" width="9.28515625" style="20"/>
    <col min="12799" max="12799" width="12.140625" style="20" customWidth="1"/>
    <col min="12800" max="12800" width="30" style="20" customWidth="1"/>
    <col min="12801" max="12801" width="24.42578125" style="20" customWidth="1"/>
    <col min="12802" max="12802" width="17.140625" style="20" customWidth="1"/>
    <col min="12803" max="12803" width="15.28515625" style="20" customWidth="1"/>
    <col min="12804" max="12804" width="13.42578125" style="20" customWidth="1"/>
    <col min="12805" max="12806" width="12.7109375" style="20" customWidth="1"/>
    <col min="12807" max="12807" width="15" style="20" customWidth="1"/>
    <col min="12808" max="12808" width="16.7109375" style="20" customWidth="1"/>
    <col min="12809" max="12809" width="16.140625" style="20" customWidth="1"/>
    <col min="12810" max="12810" width="15.42578125" style="20" customWidth="1"/>
    <col min="12811" max="12811" width="15.7109375" style="20" customWidth="1"/>
    <col min="12812" max="12812" width="19.42578125" style="20" customWidth="1"/>
    <col min="12813" max="12813" width="15.7109375" style="20" customWidth="1"/>
    <col min="12814" max="12814" width="14.28515625" style="20" customWidth="1"/>
    <col min="12815" max="12815" width="15.7109375" style="20" customWidth="1"/>
    <col min="12816" max="12816" width="17.7109375" style="20" customWidth="1"/>
    <col min="12817" max="12817" width="19.7109375" style="20" customWidth="1"/>
    <col min="12818" max="12818" width="14.42578125" style="20" customWidth="1"/>
    <col min="12819" max="13054" width="9.28515625" style="20"/>
    <col min="13055" max="13055" width="12.140625" style="20" customWidth="1"/>
    <col min="13056" max="13056" width="30" style="20" customWidth="1"/>
    <col min="13057" max="13057" width="24.42578125" style="20" customWidth="1"/>
    <col min="13058" max="13058" width="17.140625" style="20" customWidth="1"/>
    <col min="13059" max="13059" width="15.28515625" style="20" customWidth="1"/>
    <col min="13060" max="13060" width="13.42578125" style="20" customWidth="1"/>
    <col min="13061" max="13062" width="12.7109375" style="20" customWidth="1"/>
    <col min="13063" max="13063" width="15" style="20" customWidth="1"/>
    <col min="13064" max="13064" width="16.7109375" style="20" customWidth="1"/>
    <col min="13065" max="13065" width="16.140625" style="20" customWidth="1"/>
    <col min="13066" max="13066" width="15.42578125" style="20" customWidth="1"/>
    <col min="13067" max="13067" width="15.7109375" style="20" customWidth="1"/>
    <col min="13068" max="13068" width="19.42578125" style="20" customWidth="1"/>
    <col min="13069" max="13069" width="15.7109375" style="20" customWidth="1"/>
    <col min="13070" max="13070" width="14.28515625" style="20" customWidth="1"/>
    <col min="13071" max="13071" width="15.7109375" style="20" customWidth="1"/>
    <col min="13072" max="13072" width="17.7109375" style="20" customWidth="1"/>
    <col min="13073" max="13073" width="19.7109375" style="20" customWidth="1"/>
    <col min="13074" max="13074" width="14.42578125" style="20" customWidth="1"/>
    <col min="13075" max="13310" width="9.28515625" style="20"/>
    <col min="13311" max="13311" width="12.140625" style="20" customWidth="1"/>
    <col min="13312" max="13312" width="30" style="20" customWidth="1"/>
    <col min="13313" max="13313" width="24.42578125" style="20" customWidth="1"/>
    <col min="13314" max="13314" width="17.140625" style="20" customWidth="1"/>
    <col min="13315" max="13315" width="15.28515625" style="20" customWidth="1"/>
    <col min="13316" max="13316" width="13.42578125" style="20" customWidth="1"/>
    <col min="13317" max="13318" width="12.7109375" style="20" customWidth="1"/>
    <col min="13319" max="13319" width="15" style="20" customWidth="1"/>
    <col min="13320" max="13320" width="16.7109375" style="20" customWidth="1"/>
    <col min="13321" max="13321" width="16.140625" style="20" customWidth="1"/>
    <col min="13322" max="13322" width="15.42578125" style="20" customWidth="1"/>
    <col min="13323" max="13323" width="15.7109375" style="20" customWidth="1"/>
    <col min="13324" max="13324" width="19.42578125" style="20" customWidth="1"/>
    <col min="13325" max="13325" width="15.7109375" style="20" customWidth="1"/>
    <col min="13326" max="13326" width="14.28515625" style="20" customWidth="1"/>
    <col min="13327" max="13327" width="15.7109375" style="20" customWidth="1"/>
    <col min="13328" max="13328" width="17.7109375" style="20" customWidth="1"/>
    <col min="13329" max="13329" width="19.7109375" style="20" customWidth="1"/>
    <col min="13330" max="13330" width="14.42578125" style="20" customWidth="1"/>
    <col min="13331" max="13566" width="9.28515625" style="20"/>
    <col min="13567" max="13567" width="12.140625" style="20" customWidth="1"/>
    <col min="13568" max="13568" width="30" style="20" customWidth="1"/>
    <col min="13569" max="13569" width="24.42578125" style="20" customWidth="1"/>
    <col min="13570" max="13570" width="17.140625" style="20" customWidth="1"/>
    <col min="13571" max="13571" width="15.28515625" style="20" customWidth="1"/>
    <col min="13572" max="13572" width="13.42578125" style="20" customWidth="1"/>
    <col min="13573" max="13574" width="12.7109375" style="20" customWidth="1"/>
    <col min="13575" max="13575" width="15" style="20" customWidth="1"/>
    <col min="13576" max="13576" width="16.7109375" style="20" customWidth="1"/>
    <col min="13577" max="13577" width="16.140625" style="20" customWidth="1"/>
    <col min="13578" max="13578" width="15.42578125" style="20" customWidth="1"/>
    <col min="13579" max="13579" width="15.7109375" style="20" customWidth="1"/>
    <col min="13580" max="13580" width="19.42578125" style="20" customWidth="1"/>
    <col min="13581" max="13581" width="15.7109375" style="20" customWidth="1"/>
    <col min="13582" max="13582" width="14.28515625" style="20" customWidth="1"/>
    <col min="13583" max="13583" width="15.7109375" style="20" customWidth="1"/>
    <col min="13584" max="13584" width="17.7109375" style="20" customWidth="1"/>
    <col min="13585" max="13585" width="19.7109375" style="20" customWidth="1"/>
    <col min="13586" max="13586" width="14.42578125" style="20" customWidth="1"/>
    <col min="13587" max="13822" width="9.28515625" style="20"/>
    <col min="13823" max="13823" width="12.140625" style="20" customWidth="1"/>
    <col min="13824" max="13824" width="30" style="20" customWidth="1"/>
    <col min="13825" max="13825" width="24.42578125" style="20" customWidth="1"/>
    <col min="13826" max="13826" width="17.140625" style="20" customWidth="1"/>
    <col min="13827" max="13827" width="15.28515625" style="20" customWidth="1"/>
    <col min="13828" max="13828" width="13.42578125" style="20" customWidth="1"/>
    <col min="13829" max="13830" width="12.7109375" style="20" customWidth="1"/>
    <col min="13831" max="13831" width="15" style="20" customWidth="1"/>
    <col min="13832" max="13832" width="16.7109375" style="20" customWidth="1"/>
    <col min="13833" max="13833" width="16.140625" style="20" customWidth="1"/>
    <col min="13834" max="13834" width="15.42578125" style="20" customWidth="1"/>
    <col min="13835" max="13835" width="15.7109375" style="20" customWidth="1"/>
    <col min="13836" max="13836" width="19.42578125" style="20" customWidth="1"/>
    <col min="13837" max="13837" width="15.7109375" style="20" customWidth="1"/>
    <col min="13838" max="13838" width="14.28515625" style="20" customWidth="1"/>
    <col min="13839" max="13839" width="15.7109375" style="20" customWidth="1"/>
    <col min="13840" max="13840" width="17.7109375" style="20" customWidth="1"/>
    <col min="13841" max="13841" width="19.7109375" style="20" customWidth="1"/>
    <col min="13842" max="13842" width="14.42578125" style="20" customWidth="1"/>
    <col min="13843" max="14078" width="9.28515625" style="20"/>
    <col min="14079" max="14079" width="12.140625" style="20" customWidth="1"/>
    <col min="14080" max="14080" width="30" style="20" customWidth="1"/>
    <col min="14081" max="14081" width="24.42578125" style="20" customWidth="1"/>
    <col min="14082" max="14082" width="17.140625" style="20" customWidth="1"/>
    <col min="14083" max="14083" width="15.28515625" style="20" customWidth="1"/>
    <col min="14084" max="14084" width="13.42578125" style="20" customWidth="1"/>
    <col min="14085" max="14086" width="12.7109375" style="20" customWidth="1"/>
    <col min="14087" max="14087" width="15" style="20" customWidth="1"/>
    <col min="14088" max="14088" width="16.7109375" style="20" customWidth="1"/>
    <col min="14089" max="14089" width="16.140625" style="20" customWidth="1"/>
    <col min="14090" max="14090" width="15.42578125" style="20" customWidth="1"/>
    <col min="14091" max="14091" width="15.7109375" style="20" customWidth="1"/>
    <col min="14092" max="14092" width="19.42578125" style="20" customWidth="1"/>
    <col min="14093" max="14093" width="15.7109375" style="20" customWidth="1"/>
    <col min="14094" max="14094" width="14.28515625" style="20" customWidth="1"/>
    <col min="14095" max="14095" width="15.7109375" style="20" customWidth="1"/>
    <col min="14096" max="14096" width="17.7109375" style="20" customWidth="1"/>
    <col min="14097" max="14097" width="19.7109375" style="20" customWidth="1"/>
    <col min="14098" max="14098" width="14.42578125" style="20" customWidth="1"/>
    <col min="14099" max="14334" width="9.28515625" style="20"/>
    <col min="14335" max="14335" width="12.140625" style="20" customWidth="1"/>
    <col min="14336" max="14336" width="30" style="20" customWidth="1"/>
    <col min="14337" max="14337" width="24.42578125" style="20" customWidth="1"/>
    <col min="14338" max="14338" width="17.140625" style="20" customWidth="1"/>
    <col min="14339" max="14339" width="15.28515625" style="20" customWidth="1"/>
    <col min="14340" max="14340" width="13.42578125" style="20" customWidth="1"/>
    <col min="14341" max="14342" width="12.7109375" style="20" customWidth="1"/>
    <col min="14343" max="14343" width="15" style="20" customWidth="1"/>
    <col min="14344" max="14344" width="16.7109375" style="20" customWidth="1"/>
    <col min="14345" max="14345" width="16.140625" style="20" customWidth="1"/>
    <col min="14346" max="14346" width="15.42578125" style="20" customWidth="1"/>
    <col min="14347" max="14347" width="15.7109375" style="20" customWidth="1"/>
    <col min="14348" max="14348" width="19.42578125" style="20" customWidth="1"/>
    <col min="14349" max="14349" width="15.7109375" style="20" customWidth="1"/>
    <col min="14350" max="14350" width="14.28515625" style="20" customWidth="1"/>
    <col min="14351" max="14351" width="15.7109375" style="20" customWidth="1"/>
    <col min="14352" max="14352" width="17.7109375" style="20" customWidth="1"/>
    <col min="14353" max="14353" width="19.7109375" style="20" customWidth="1"/>
    <col min="14354" max="14354" width="14.42578125" style="20" customWidth="1"/>
    <col min="14355" max="14590" width="9.28515625" style="20"/>
    <col min="14591" max="14591" width="12.140625" style="20" customWidth="1"/>
    <col min="14592" max="14592" width="30" style="20" customWidth="1"/>
    <col min="14593" max="14593" width="24.42578125" style="20" customWidth="1"/>
    <col min="14594" max="14594" width="17.140625" style="20" customWidth="1"/>
    <col min="14595" max="14595" width="15.28515625" style="20" customWidth="1"/>
    <col min="14596" max="14596" width="13.42578125" style="20" customWidth="1"/>
    <col min="14597" max="14598" width="12.7109375" style="20" customWidth="1"/>
    <col min="14599" max="14599" width="15" style="20" customWidth="1"/>
    <col min="14600" max="14600" width="16.7109375" style="20" customWidth="1"/>
    <col min="14601" max="14601" width="16.140625" style="20" customWidth="1"/>
    <col min="14602" max="14602" width="15.42578125" style="20" customWidth="1"/>
    <col min="14603" max="14603" width="15.7109375" style="20" customWidth="1"/>
    <col min="14604" max="14604" width="19.42578125" style="20" customWidth="1"/>
    <col min="14605" max="14605" width="15.7109375" style="20" customWidth="1"/>
    <col min="14606" max="14606" width="14.28515625" style="20" customWidth="1"/>
    <col min="14607" max="14607" width="15.7109375" style="20" customWidth="1"/>
    <col min="14608" max="14608" width="17.7109375" style="20" customWidth="1"/>
    <col min="14609" max="14609" width="19.7109375" style="20" customWidth="1"/>
    <col min="14610" max="14610" width="14.42578125" style="20" customWidth="1"/>
    <col min="14611" max="14846" width="9.28515625" style="20"/>
    <col min="14847" max="14847" width="12.140625" style="20" customWidth="1"/>
    <col min="14848" max="14848" width="30" style="20" customWidth="1"/>
    <col min="14849" max="14849" width="24.42578125" style="20" customWidth="1"/>
    <col min="14850" max="14850" width="17.140625" style="20" customWidth="1"/>
    <col min="14851" max="14851" width="15.28515625" style="20" customWidth="1"/>
    <col min="14852" max="14852" width="13.42578125" style="20" customWidth="1"/>
    <col min="14853" max="14854" width="12.7109375" style="20" customWidth="1"/>
    <col min="14855" max="14855" width="15" style="20" customWidth="1"/>
    <col min="14856" max="14856" width="16.7109375" style="20" customWidth="1"/>
    <col min="14857" max="14857" width="16.140625" style="20" customWidth="1"/>
    <col min="14858" max="14858" width="15.42578125" style="20" customWidth="1"/>
    <col min="14859" max="14859" width="15.7109375" style="20" customWidth="1"/>
    <col min="14860" max="14860" width="19.42578125" style="20" customWidth="1"/>
    <col min="14861" max="14861" width="15.7109375" style="20" customWidth="1"/>
    <col min="14862" max="14862" width="14.28515625" style="20" customWidth="1"/>
    <col min="14863" max="14863" width="15.7109375" style="20" customWidth="1"/>
    <col min="14864" max="14864" width="17.7109375" style="20" customWidth="1"/>
    <col min="14865" max="14865" width="19.7109375" style="20" customWidth="1"/>
    <col min="14866" max="14866" width="14.42578125" style="20" customWidth="1"/>
    <col min="14867" max="15102" width="9.28515625" style="20"/>
    <col min="15103" max="15103" width="12.140625" style="20" customWidth="1"/>
    <col min="15104" max="15104" width="30" style="20" customWidth="1"/>
    <col min="15105" max="15105" width="24.42578125" style="20" customWidth="1"/>
    <col min="15106" max="15106" width="17.140625" style="20" customWidth="1"/>
    <col min="15107" max="15107" width="15.28515625" style="20" customWidth="1"/>
    <col min="15108" max="15108" width="13.42578125" style="20" customWidth="1"/>
    <col min="15109" max="15110" width="12.7109375" style="20" customWidth="1"/>
    <col min="15111" max="15111" width="15" style="20" customWidth="1"/>
    <col min="15112" max="15112" width="16.7109375" style="20" customWidth="1"/>
    <col min="15113" max="15113" width="16.140625" style="20" customWidth="1"/>
    <col min="15114" max="15114" width="15.42578125" style="20" customWidth="1"/>
    <col min="15115" max="15115" width="15.7109375" style="20" customWidth="1"/>
    <col min="15116" max="15116" width="19.42578125" style="20" customWidth="1"/>
    <col min="15117" max="15117" width="15.7109375" style="20" customWidth="1"/>
    <col min="15118" max="15118" width="14.28515625" style="20" customWidth="1"/>
    <col min="15119" max="15119" width="15.7109375" style="20" customWidth="1"/>
    <col min="15120" max="15120" width="17.7109375" style="20" customWidth="1"/>
    <col min="15121" max="15121" width="19.7109375" style="20" customWidth="1"/>
    <col min="15122" max="15122" width="14.42578125" style="20" customWidth="1"/>
    <col min="15123" max="15358" width="9.28515625" style="20"/>
    <col min="15359" max="15359" width="12.140625" style="20" customWidth="1"/>
    <col min="15360" max="15360" width="30" style="20" customWidth="1"/>
    <col min="15361" max="15361" width="24.42578125" style="20" customWidth="1"/>
    <col min="15362" max="15362" width="17.140625" style="20" customWidth="1"/>
    <col min="15363" max="15363" width="15.28515625" style="20" customWidth="1"/>
    <col min="15364" max="15364" width="13.42578125" style="20" customWidth="1"/>
    <col min="15365" max="15366" width="12.7109375" style="20" customWidth="1"/>
    <col min="15367" max="15367" width="15" style="20" customWidth="1"/>
    <col min="15368" max="15368" width="16.7109375" style="20" customWidth="1"/>
    <col min="15369" max="15369" width="16.140625" style="20" customWidth="1"/>
    <col min="15370" max="15370" width="15.42578125" style="20" customWidth="1"/>
    <col min="15371" max="15371" width="15.7109375" style="20" customWidth="1"/>
    <col min="15372" max="15372" width="19.42578125" style="20" customWidth="1"/>
    <col min="15373" max="15373" width="15.7109375" style="20" customWidth="1"/>
    <col min="15374" max="15374" width="14.28515625" style="20" customWidth="1"/>
    <col min="15375" max="15375" width="15.7109375" style="20" customWidth="1"/>
    <col min="15376" max="15376" width="17.7109375" style="20" customWidth="1"/>
    <col min="15377" max="15377" width="19.7109375" style="20" customWidth="1"/>
    <col min="15378" max="15378" width="14.42578125" style="20" customWidth="1"/>
    <col min="15379" max="15614" width="9.28515625" style="20"/>
    <col min="15615" max="15615" width="12.140625" style="20" customWidth="1"/>
    <col min="15616" max="15616" width="30" style="20" customWidth="1"/>
    <col min="15617" max="15617" width="24.42578125" style="20" customWidth="1"/>
    <col min="15618" max="15618" width="17.140625" style="20" customWidth="1"/>
    <col min="15619" max="15619" width="15.28515625" style="20" customWidth="1"/>
    <col min="15620" max="15620" width="13.42578125" style="20" customWidth="1"/>
    <col min="15621" max="15622" width="12.7109375" style="20" customWidth="1"/>
    <col min="15623" max="15623" width="15" style="20" customWidth="1"/>
    <col min="15624" max="15624" width="16.7109375" style="20" customWidth="1"/>
    <col min="15625" max="15625" width="16.140625" style="20" customWidth="1"/>
    <col min="15626" max="15626" width="15.42578125" style="20" customWidth="1"/>
    <col min="15627" max="15627" width="15.7109375" style="20" customWidth="1"/>
    <col min="15628" max="15628" width="19.42578125" style="20" customWidth="1"/>
    <col min="15629" max="15629" width="15.7109375" style="20" customWidth="1"/>
    <col min="15630" max="15630" width="14.28515625" style="20" customWidth="1"/>
    <col min="15631" max="15631" width="15.7109375" style="20" customWidth="1"/>
    <col min="15632" max="15632" width="17.7109375" style="20" customWidth="1"/>
    <col min="15633" max="15633" width="19.7109375" style="20" customWidth="1"/>
    <col min="15634" max="15634" width="14.42578125" style="20" customWidth="1"/>
    <col min="15635" max="15870" width="9.28515625" style="20"/>
    <col min="15871" max="15871" width="12.140625" style="20" customWidth="1"/>
    <col min="15872" max="15872" width="30" style="20" customWidth="1"/>
    <col min="15873" max="15873" width="24.42578125" style="20" customWidth="1"/>
    <col min="15874" max="15874" width="17.140625" style="20" customWidth="1"/>
    <col min="15875" max="15875" width="15.28515625" style="20" customWidth="1"/>
    <col min="15876" max="15876" width="13.42578125" style="20" customWidth="1"/>
    <col min="15877" max="15878" width="12.7109375" style="20" customWidth="1"/>
    <col min="15879" max="15879" width="15" style="20" customWidth="1"/>
    <col min="15880" max="15880" width="16.7109375" style="20" customWidth="1"/>
    <col min="15881" max="15881" width="16.140625" style="20" customWidth="1"/>
    <col min="15882" max="15882" width="15.42578125" style="20" customWidth="1"/>
    <col min="15883" max="15883" width="15.7109375" style="20" customWidth="1"/>
    <col min="15884" max="15884" width="19.42578125" style="20" customWidth="1"/>
    <col min="15885" max="15885" width="15.7109375" style="20" customWidth="1"/>
    <col min="15886" max="15886" width="14.28515625" style="20" customWidth="1"/>
    <col min="15887" max="15887" width="15.7109375" style="20" customWidth="1"/>
    <col min="15888" max="15888" width="17.7109375" style="20" customWidth="1"/>
    <col min="15889" max="15889" width="19.7109375" style="20" customWidth="1"/>
    <col min="15890" max="15890" width="14.42578125" style="20" customWidth="1"/>
    <col min="15891" max="16126" width="9.28515625" style="20"/>
    <col min="16127" max="16127" width="12.140625" style="20" customWidth="1"/>
    <col min="16128" max="16128" width="30" style="20" customWidth="1"/>
    <col min="16129" max="16129" width="24.42578125" style="20" customWidth="1"/>
    <col min="16130" max="16130" width="17.140625" style="20" customWidth="1"/>
    <col min="16131" max="16131" width="15.28515625" style="20" customWidth="1"/>
    <col min="16132" max="16132" width="13.42578125" style="20" customWidth="1"/>
    <col min="16133" max="16134" width="12.7109375" style="20" customWidth="1"/>
    <col min="16135" max="16135" width="15" style="20" customWidth="1"/>
    <col min="16136" max="16136" width="16.7109375" style="20" customWidth="1"/>
    <col min="16137" max="16137" width="16.140625" style="20" customWidth="1"/>
    <col min="16138" max="16138" width="15.42578125" style="20" customWidth="1"/>
    <col min="16139" max="16139" width="15.7109375" style="20" customWidth="1"/>
    <col min="16140" max="16140" width="19.42578125" style="20" customWidth="1"/>
    <col min="16141" max="16141" width="15.7109375" style="20" customWidth="1"/>
    <col min="16142" max="16142" width="14.28515625" style="20" customWidth="1"/>
    <col min="16143" max="16143" width="15.7109375" style="20" customWidth="1"/>
    <col min="16144" max="16144" width="17.7109375" style="20" customWidth="1"/>
    <col min="16145" max="16145" width="19.7109375" style="20" customWidth="1"/>
    <col min="16146" max="16146" width="14.42578125" style="20" customWidth="1"/>
    <col min="16147" max="16384" width="9.28515625" style="20"/>
  </cols>
  <sheetData>
    <row r="1" spans="2:25" ht="15.6" x14ac:dyDescent="0.3">
      <c r="B1" s="115" t="s">
        <v>109</v>
      </c>
      <c r="C1" s="21"/>
      <c r="D1" s="21"/>
      <c r="E1" s="21"/>
      <c r="F1" s="21"/>
      <c r="G1" s="21"/>
      <c r="H1" s="21"/>
      <c r="I1" s="21"/>
      <c r="J1" s="21"/>
      <c r="K1" s="21"/>
      <c r="L1" s="21"/>
      <c r="M1" s="21"/>
      <c r="N1" s="21"/>
      <c r="O1" s="21"/>
      <c r="P1" s="21"/>
      <c r="Q1" s="21"/>
      <c r="R1" s="21"/>
      <c r="S1" s="21"/>
      <c r="U1" s="51"/>
      <c r="V1" s="52"/>
      <c r="W1" s="52"/>
      <c r="X1" s="52"/>
      <c r="Y1" s="22">
        <v>0.10440000000000001</v>
      </c>
    </row>
    <row r="2" spans="2:25" ht="21.75" customHeight="1" x14ac:dyDescent="0.3">
      <c r="B2" s="21"/>
      <c r="C2" s="21"/>
      <c r="D2" s="21"/>
      <c r="E2" s="21"/>
      <c r="F2" s="21"/>
      <c r="G2" s="21"/>
      <c r="H2" s="149" t="s">
        <v>52</v>
      </c>
      <c r="I2" s="149"/>
      <c r="J2" s="149"/>
      <c r="K2" s="21"/>
      <c r="L2" s="21"/>
      <c r="M2" s="21"/>
      <c r="N2" s="21"/>
      <c r="O2" s="21"/>
      <c r="P2" s="21"/>
      <c r="Q2" s="21"/>
      <c r="R2" s="21"/>
      <c r="S2" s="21"/>
      <c r="U2" s="51"/>
      <c r="V2" s="52"/>
      <c r="W2" s="52"/>
      <c r="X2" s="52"/>
      <c r="Y2" s="22"/>
    </row>
    <row r="3" spans="2:25" ht="12" customHeight="1" thickBot="1" x14ac:dyDescent="0.35">
      <c r="B3" s="150"/>
      <c r="C3" s="150"/>
      <c r="D3" s="150"/>
      <c r="E3" s="150"/>
      <c r="F3" s="150"/>
      <c r="G3" s="150"/>
      <c r="H3" s="150"/>
      <c r="I3" s="150"/>
      <c r="J3" s="150"/>
      <c r="K3" s="150"/>
      <c r="L3" s="150"/>
      <c r="M3" s="150"/>
      <c r="N3" s="150"/>
      <c r="O3" s="150"/>
      <c r="P3" s="150"/>
      <c r="Q3" s="150"/>
      <c r="R3" s="150"/>
      <c r="U3" s="51"/>
      <c r="V3" s="52"/>
      <c r="W3" s="52"/>
      <c r="X3" s="52"/>
      <c r="Y3" s="22">
        <v>0.1235</v>
      </c>
    </row>
    <row r="4" spans="2:25" ht="30" customHeight="1" thickBot="1" x14ac:dyDescent="0.35">
      <c r="B4" s="153" t="s">
        <v>110</v>
      </c>
      <c r="C4" s="154"/>
      <c r="D4" s="154"/>
      <c r="E4" s="154"/>
      <c r="F4" s="154"/>
      <c r="G4" s="154"/>
      <c r="H4" s="155"/>
      <c r="I4" s="156"/>
      <c r="J4" s="156"/>
      <c r="K4" s="156"/>
      <c r="L4" s="156"/>
      <c r="M4" s="157"/>
      <c r="N4" s="24"/>
      <c r="O4" s="24"/>
      <c r="P4" s="24"/>
      <c r="Q4" s="24"/>
      <c r="R4" s="24"/>
      <c r="S4" s="25"/>
      <c r="U4" s="51"/>
      <c r="V4" s="52"/>
      <c r="W4" s="52"/>
      <c r="X4" s="52"/>
      <c r="Y4" s="22">
        <v>0.17249999999999999</v>
      </c>
    </row>
    <row r="5" spans="2:25" ht="11.25" customHeight="1" x14ac:dyDescent="0.3">
      <c r="B5" s="26"/>
      <c r="C5" s="26"/>
      <c r="D5" s="26"/>
      <c r="E5" s="26"/>
      <c r="F5" s="26"/>
      <c r="G5" s="26"/>
      <c r="H5" s="26"/>
      <c r="I5" s="26"/>
      <c r="J5" s="24"/>
      <c r="K5" s="24"/>
      <c r="L5" s="24"/>
      <c r="M5" s="24"/>
      <c r="N5" s="24"/>
      <c r="O5" s="24"/>
      <c r="P5" s="24"/>
      <c r="Q5" s="24"/>
      <c r="R5" s="24"/>
      <c r="U5" s="51"/>
      <c r="V5" s="52"/>
      <c r="W5" s="52"/>
      <c r="X5" s="52"/>
      <c r="Y5" s="22">
        <v>0.18890000000000001</v>
      </c>
    </row>
    <row r="6" spans="2:25" ht="14.1" customHeight="1" x14ac:dyDescent="0.3">
      <c r="B6" s="150" t="s">
        <v>75</v>
      </c>
      <c r="C6" s="150"/>
      <c r="D6" s="150"/>
      <c r="E6" s="150"/>
      <c r="F6" s="150"/>
      <c r="G6" s="150"/>
      <c r="H6" s="150"/>
      <c r="I6" s="150"/>
      <c r="J6" s="150"/>
      <c r="K6" s="150"/>
      <c r="L6" s="150"/>
      <c r="M6" s="150"/>
      <c r="N6" s="150"/>
      <c r="O6" s="150"/>
      <c r="P6" s="150"/>
      <c r="Q6" s="150"/>
      <c r="R6" s="150"/>
      <c r="U6" s="51"/>
      <c r="V6" s="52"/>
      <c r="W6" s="52"/>
      <c r="X6" s="52"/>
      <c r="Y6" s="22">
        <v>0.20019999999999999</v>
      </c>
    </row>
    <row r="7" spans="2:25" ht="18" customHeight="1" x14ac:dyDescent="0.25">
      <c r="B7" s="151" t="s">
        <v>33</v>
      </c>
      <c r="C7" s="152"/>
      <c r="D7" s="152"/>
      <c r="E7" s="152"/>
      <c r="F7" s="152"/>
      <c r="G7" s="152"/>
      <c r="H7" s="152"/>
      <c r="I7" s="19" t="s">
        <v>100</v>
      </c>
      <c r="J7" s="27">
        <f>+IF(I7="Biudžetinė",0.0014,IF(I7="Verslo įm. ir kt.",0.0046,IF(I7="Kitos organizacijos**",0.003,0)))</f>
        <v>3.0000000000000001E-3</v>
      </c>
      <c r="L7" s="28"/>
      <c r="M7" s="23"/>
      <c r="N7" s="23"/>
      <c r="O7" s="23"/>
      <c r="P7" s="23"/>
      <c r="Q7" s="23"/>
      <c r="R7" s="29"/>
      <c r="U7" s="53"/>
      <c r="V7" s="52"/>
      <c r="W7" s="52"/>
      <c r="X7" s="52"/>
    </row>
    <row r="8" spans="2:25" ht="3" customHeight="1" x14ac:dyDescent="0.25">
      <c r="J8" s="28"/>
    </row>
    <row r="9" spans="2:25" ht="60.75" customHeight="1" x14ac:dyDescent="0.25">
      <c r="B9" s="135" t="s">
        <v>34</v>
      </c>
      <c r="C9" s="135" t="s">
        <v>55</v>
      </c>
      <c r="D9" s="135" t="s">
        <v>56</v>
      </c>
      <c r="E9" s="135" t="s">
        <v>78</v>
      </c>
      <c r="F9" s="135" t="s">
        <v>79</v>
      </c>
      <c r="G9" s="135" t="s">
        <v>72</v>
      </c>
      <c r="H9" s="135" t="s">
        <v>95</v>
      </c>
      <c r="I9" s="135" t="s">
        <v>96</v>
      </c>
      <c r="J9" s="135" t="s">
        <v>39</v>
      </c>
      <c r="K9" s="135" t="s">
        <v>70</v>
      </c>
      <c r="L9" s="135" t="s">
        <v>101</v>
      </c>
      <c r="M9" s="135" t="s">
        <v>103</v>
      </c>
      <c r="N9" s="135" t="s">
        <v>104</v>
      </c>
      <c r="O9" s="50"/>
      <c r="P9" s="50"/>
      <c r="Q9" s="135" t="s">
        <v>69</v>
      </c>
      <c r="R9" s="135" t="s">
        <v>73</v>
      </c>
      <c r="S9" s="135" t="s">
        <v>0</v>
      </c>
      <c r="T9" s="135" t="s">
        <v>1</v>
      </c>
      <c r="U9" s="135" t="s">
        <v>2</v>
      </c>
      <c r="V9" s="135" t="s">
        <v>68</v>
      </c>
      <c r="W9" s="118" t="s">
        <v>83</v>
      </c>
      <c r="X9" s="135" t="s">
        <v>53</v>
      </c>
      <c r="Y9" s="135" t="s">
        <v>105</v>
      </c>
    </row>
    <row r="10" spans="2:25" ht="12.75" customHeight="1" x14ac:dyDescent="0.25">
      <c r="B10" s="136"/>
      <c r="C10" s="136"/>
      <c r="D10" s="136"/>
      <c r="E10" s="136"/>
      <c r="F10" s="136"/>
      <c r="G10" s="136"/>
      <c r="H10" s="136"/>
      <c r="I10" s="136"/>
      <c r="J10" s="136"/>
      <c r="K10" s="136"/>
      <c r="L10" s="136"/>
      <c r="M10" s="136"/>
      <c r="N10" s="136"/>
      <c r="O10" s="147"/>
      <c r="P10" s="147"/>
      <c r="Q10" s="136"/>
      <c r="R10" s="136"/>
      <c r="S10" s="136"/>
      <c r="T10" s="136"/>
      <c r="U10" s="136"/>
      <c r="V10" s="136"/>
      <c r="W10" s="119"/>
      <c r="X10" s="136"/>
      <c r="Y10" s="136"/>
    </row>
    <row r="11" spans="2:25" ht="38.1" customHeight="1" x14ac:dyDescent="0.25">
      <c r="B11" s="137"/>
      <c r="C11" s="137"/>
      <c r="D11" s="137"/>
      <c r="E11" s="137"/>
      <c r="F11" s="137"/>
      <c r="G11" s="137"/>
      <c r="H11" s="137"/>
      <c r="I11" s="137"/>
      <c r="J11" s="137"/>
      <c r="K11" s="137"/>
      <c r="L11" s="137"/>
      <c r="M11" s="137"/>
      <c r="N11" s="137"/>
      <c r="O11" s="148"/>
      <c r="P11" s="148"/>
      <c r="Q11" s="137"/>
      <c r="R11" s="137"/>
      <c r="S11" s="137"/>
      <c r="T11" s="137"/>
      <c r="U11" s="137"/>
      <c r="V11" s="137"/>
      <c r="W11" s="120"/>
      <c r="X11" s="137"/>
      <c r="Y11" s="137"/>
    </row>
    <row r="12" spans="2:25" ht="15" customHeight="1" x14ac:dyDescent="0.25">
      <c r="B12" s="54">
        <v>1</v>
      </c>
      <c r="C12" s="54">
        <v>2</v>
      </c>
      <c r="D12" s="54">
        <v>3</v>
      </c>
      <c r="E12" s="54">
        <v>4</v>
      </c>
      <c r="F12" s="54">
        <v>5</v>
      </c>
      <c r="G12" s="54">
        <v>6</v>
      </c>
      <c r="H12" s="54">
        <v>7</v>
      </c>
      <c r="I12" s="54">
        <v>8</v>
      </c>
      <c r="J12" s="55" t="s">
        <v>54</v>
      </c>
      <c r="K12" s="54">
        <v>10</v>
      </c>
      <c r="L12" s="54">
        <v>11</v>
      </c>
      <c r="M12" s="54">
        <v>12</v>
      </c>
      <c r="N12" s="54">
        <v>13</v>
      </c>
      <c r="O12" s="54">
        <v>15</v>
      </c>
      <c r="P12" s="54">
        <v>16</v>
      </c>
      <c r="Q12" s="54" t="s">
        <v>76</v>
      </c>
      <c r="R12" s="56">
        <v>15</v>
      </c>
      <c r="S12" s="56">
        <v>16</v>
      </c>
      <c r="T12" s="56">
        <v>17</v>
      </c>
      <c r="U12" s="56">
        <v>18</v>
      </c>
      <c r="V12" s="56">
        <v>19</v>
      </c>
      <c r="W12" s="82" t="s">
        <v>82</v>
      </c>
      <c r="X12" s="56" t="s">
        <v>99</v>
      </c>
      <c r="Y12" s="56">
        <v>22</v>
      </c>
    </row>
    <row r="13" spans="2:25" x14ac:dyDescent="0.25">
      <c r="B13" s="30" t="s">
        <v>44</v>
      </c>
      <c r="C13" s="30" t="s">
        <v>37</v>
      </c>
      <c r="D13" s="30" t="s">
        <v>42</v>
      </c>
      <c r="E13" s="31" t="s">
        <v>40</v>
      </c>
      <c r="F13" s="111" t="s">
        <v>40</v>
      </c>
      <c r="G13" s="19">
        <v>1</v>
      </c>
      <c r="H13" s="31" t="s">
        <v>38</v>
      </c>
      <c r="I13" s="30"/>
      <c r="J13" s="18">
        <v>36</v>
      </c>
      <c r="K13" s="18">
        <f>1000</f>
        <v>1000</v>
      </c>
      <c r="L13" s="18">
        <f>+K13*0.2</f>
        <v>200</v>
      </c>
      <c r="M13" s="114">
        <v>0</v>
      </c>
      <c r="N13" s="67">
        <f>ROUND((+K13+L13)*M13,2)</f>
        <v>0</v>
      </c>
      <c r="O13" s="67"/>
      <c r="P13" s="67"/>
      <c r="Q13" s="67">
        <f>ROUND(K13+L13+N13+O13+P13,2)</f>
        <v>1200</v>
      </c>
      <c r="R13" s="67">
        <f t="shared" ref="R13:R30" si="0">ROUND(IF($J$7=0%,0,(IF(H13="Terminuota",(1+$J$7+0.0203)*(K13+L13+N13+P13+O13),(1+$J$7+0.0131)*(K13+L13+N13+P13+O13)))),2)</f>
        <v>1227.96</v>
      </c>
      <c r="S13" s="32">
        <v>5</v>
      </c>
      <c r="T13" s="33">
        <v>20</v>
      </c>
      <c r="U13" s="66">
        <f>IF(OR(S13="",T13=""),"",VLOOKUP(CONCATENATE(S13," dienų darbo savaitė"),'Atostogų išmokų FN'!$A$7:$AH$8,T13-16)/100)</f>
        <v>8.6300000000000002E-2</v>
      </c>
      <c r="V13" s="63">
        <f t="shared" ref="V13:V30" si="1">IF(R13=0,0,ROUND((R13*U13),2))</f>
        <v>105.97</v>
      </c>
      <c r="W13" s="93">
        <f t="shared" ref="W13:W30" si="2">SUM(R13+V13)</f>
        <v>1333.93</v>
      </c>
      <c r="X13" s="93">
        <f t="shared" ref="X13:X30" si="3">SUM(G13*J13*W13)</f>
        <v>48021.48</v>
      </c>
      <c r="Y13" s="34" t="s">
        <v>74</v>
      </c>
    </row>
    <row r="14" spans="2:25" x14ac:dyDescent="0.25">
      <c r="B14" s="30" t="s">
        <v>45</v>
      </c>
      <c r="C14" s="30" t="s">
        <v>37</v>
      </c>
      <c r="D14" s="30" t="s">
        <v>42</v>
      </c>
      <c r="E14" s="31" t="s">
        <v>50</v>
      </c>
      <c r="F14" s="111" t="s">
        <v>91</v>
      </c>
      <c r="G14" s="19">
        <v>1</v>
      </c>
      <c r="H14" s="31" t="s">
        <v>38</v>
      </c>
      <c r="I14" s="30" t="s">
        <v>47</v>
      </c>
      <c r="J14" s="18">
        <v>100</v>
      </c>
      <c r="K14" s="18">
        <v>25</v>
      </c>
      <c r="L14" s="18">
        <v>0</v>
      </c>
      <c r="M14" s="114">
        <v>0.08</v>
      </c>
      <c r="N14" s="67">
        <f t="shared" ref="N14:N30" si="4">ROUND((+K14+L14)*M14,2)</f>
        <v>2</v>
      </c>
      <c r="O14" s="67"/>
      <c r="P14" s="67"/>
      <c r="Q14" s="67">
        <f>ROUND(K14+L14+N14+O14+P14,2)</f>
        <v>27</v>
      </c>
      <c r="R14" s="67">
        <f t="shared" si="0"/>
        <v>27.63</v>
      </c>
      <c r="S14" s="32">
        <v>5</v>
      </c>
      <c r="T14" s="33">
        <v>41</v>
      </c>
      <c r="U14" s="66">
        <f>IF(OR(S14="",T14=""),"",VLOOKUP(CONCATENATE(S14," dienų darbo savaitė"),'Atostogų išmokų FN'!$A$7:$AH$8,T14-16)/100)</f>
        <v>0.20019999999999999</v>
      </c>
      <c r="V14" s="63">
        <f t="shared" si="1"/>
        <v>5.53</v>
      </c>
      <c r="W14" s="93">
        <f t="shared" si="2"/>
        <v>33.159999999999997</v>
      </c>
      <c r="X14" s="93">
        <f t="shared" si="3"/>
        <v>3315.9999999999995</v>
      </c>
      <c r="Y14" s="34"/>
    </row>
    <row r="15" spans="2:25" x14ac:dyDescent="0.25">
      <c r="B15" s="30" t="s">
        <v>46</v>
      </c>
      <c r="C15" s="30" t="s">
        <v>41</v>
      </c>
      <c r="D15" s="30" t="s">
        <v>43</v>
      </c>
      <c r="E15" s="31" t="s">
        <v>49</v>
      </c>
      <c r="F15" s="111" t="s">
        <v>92</v>
      </c>
      <c r="G15" s="19">
        <v>0.5</v>
      </c>
      <c r="H15" s="31" t="s">
        <v>36</v>
      </c>
      <c r="I15" s="30"/>
      <c r="J15" s="18">
        <v>300</v>
      </c>
      <c r="K15" s="18">
        <f>15</f>
        <v>15</v>
      </c>
      <c r="L15" s="18">
        <v>0</v>
      </c>
      <c r="M15" s="114">
        <v>0</v>
      </c>
      <c r="N15" s="67">
        <f t="shared" si="4"/>
        <v>0</v>
      </c>
      <c r="O15" s="67"/>
      <c r="P15" s="67"/>
      <c r="Q15" s="67">
        <f>ROUND(K15+L15+N15+O15+P15,2)</f>
        <v>15</v>
      </c>
      <c r="R15" s="67">
        <f t="shared" si="0"/>
        <v>15.24</v>
      </c>
      <c r="S15" s="32">
        <v>5</v>
      </c>
      <c r="T15" s="33">
        <v>20</v>
      </c>
      <c r="U15" s="66">
        <f>IF(OR(S15="",T15=""),"",VLOOKUP(CONCATENATE(S15," dienų darbo savaitė"),'Atostogų išmokų FN'!$A$7:$AH$8,T15-16)/100)</f>
        <v>8.6300000000000002E-2</v>
      </c>
      <c r="V15" s="63">
        <f t="shared" si="1"/>
        <v>1.32</v>
      </c>
      <c r="W15" s="93">
        <f t="shared" si="2"/>
        <v>16.559999999999999</v>
      </c>
      <c r="X15" s="93">
        <f t="shared" si="3"/>
        <v>2484</v>
      </c>
      <c r="Y15" s="34"/>
    </row>
    <row r="16" spans="2:25" x14ac:dyDescent="0.25">
      <c r="B16" s="30"/>
      <c r="C16" s="30"/>
      <c r="D16" s="30"/>
      <c r="E16" s="31"/>
      <c r="F16" s="110"/>
      <c r="G16" s="31"/>
      <c r="H16" s="31"/>
      <c r="I16" s="30"/>
      <c r="J16" s="18"/>
      <c r="K16" s="18"/>
      <c r="L16" s="18"/>
      <c r="M16" s="114"/>
      <c r="N16" s="67">
        <f t="shared" si="4"/>
        <v>0</v>
      </c>
      <c r="O16" s="67"/>
      <c r="P16" s="67"/>
      <c r="Q16" s="67">
        <f t="shared" ref="Q16:Q30" si="5">ROUND(K16+L16+N16+O16+P16,2)</f>
        <v>0</v>
      </c>
      <c r="R16" s="67">
        <f t="shared" si="0"/>
        <v>0</v>
      </c>
      <c r="S16" s="32"/>
      <c r="T16" s="33"/>
      <c r="U16" s="66" t="str">
        <f>IF(OR(S16="",T16=""),"",VLOOKUP(CONCATENATE(S16," dienų darbo savaitė"),'Atostogų išmokų FN'!$A$7:$AH$8,T16-16)/100)</f>
        <v/>
      </c>
      <c r="V16" s="63">
        <f t="shared" si="1"/>
        <v>0</v>
      </c>
      <c r="W16" s="93">
        <f t="shared" si="2"/>
        <v>0</v>
      </c>
      <c r="X16" s="93">
        <f t="shared" si="3"/>
        <v>0</v>
      </c>
      <c r="Y16" s="34"/>
    </row>
    <row r="17" spans="2:25" x14ac:dyDescent="0.25">
      <c r="B17" s="30"/>
      <c r="C17" s="30"/>
      <c r="D17" s="30"/>
      <c r="E17" s="31"/>
      <c r="F17" s="31"/>
      <c r="G17" s="31"/>
      <c r="H17" s="31"/>
      <c r="I17" s="30"/>
      <c r="J17" s="18"/>
      <c r="K17" s="18"/>
      <c r="L17" s="18"/>
      <c r="M17" s="114"/>
      <c r="N17" s="67">
        <f t="shared" si="4"/>
        <v>0</v>
      </c>
      <c r="O17" s="67"/>
      <c r="P17" s="67"/>
      <c r="Q17" s="67">
        <f t="shared" si="5"/>
        <v>0</v>
      </c>
      <c r="R17" s="67">
        <f t="shared" si="0"/>
        <v>0</v>
      </c>
      <c r="S17" s="32"/>
      <c r="T17" s="33"/>
      <c r="U17" s="66" t="str">
        <f>IF(OR(S17="",T17=""),"",VLOOKUP(CONCATENATE(S17," dienų darbo savaitė"),'Atostogų išmokų FN'!$A$7:$AH$8,T17-16)/100)</f>
        <v/>
      </c>
      <c r="V17" s="63">
        <f t="shared" si="1"/>
        <v>0</v>
      </c>
      <c r="W17" s="93">
        <f t="shared" si="2"/>
        <v>0</v>
      </c>
      <c r="X17" s="93">
        <f t="shared" si="3"/>
        <v>0</v>
      </c>
      <c r="Y17" s="34"/>
    </row>
    <row r="18" spans="2:25" x14ac:dyDescent="0.25">
      <c r="B18" s="30"/>
      <c r="C18" s="30"/>
      <c r="D18" s="30"/>
      <c r="E18" s="31"/>
      <c r="F18" s="31"/>
      <c r="G18" s="31"/>
      <c r="H18" s="31"/>
      <c r="I18" s="30"/>
      <c r="J18" s="18"/>
      <c r="K18" s="18"/>
      <c r="L18" s="18"/>
      <c r="M18" s="114"/>
      <c r="N18" s="67">
        <f t="shared" si="4"/>
        <v>0</v>
      </c>
      <c r="O18" s="67"/>
      <c r="P18" s="67"/>
      <c r="Q18" s="67">
        <f t="shared" si="5"/>
        <v>0</v>
      </c>
      <c r="R18" s="67">
        <f t="shared" si="0"/>
        <v>0</v>
      </c>
      <c r="S18" s="32"/>
      <c r="T18" s="33"/>
      <c r="U18" s="66" t="str">
        <f>IF(OR(S18="",T18=""),"",VLOOKUP(CONCATENATE(S18," dienų darbo savaitė"),'Atostogų išmokų FN'!$A$7:$AH$8,T18-16)/100)</f>
        <v/>
      </c>
      <c r="V18" s="63">
        <f t="shared" si="1"/>
        <v>0</v>
      </c>
      <c r="W18" s="93">
        <f t="shared" si="2"/>
        <v>0</v>
      </c>
      <c r="X18" s="93">
        <f t="shared" si="3"/>
        <v>0</v>
      </c>
      <c r="Y18" s="34"/>
    </row>
    <row r="19" spans="2:25" x14ac:dyDescent="0.25">
      <c r="B19" s="30"/>
      <c r="C19" s="30"/>
      <c r="D19" s="30"/>
      <c r="E19" s="31"/>
      <c r="F19" s="31"/>
      <c r="G19" s="31"/>
      <c r="H19" s="31"/>
      <c r="I19" s="30"/>
      <c r="J19" s="18"/>
      <c r="K19" s="18"/>
      <c r="L19" s="18"/>
      <c r="M19" s="114"/>
      <c r="N19" s="67">
        <f t="shared" si="4"/>
        <v>0</v>
      </c>
      <c r="O19" s="67"/>
      <c r="P19" s="67"/>
      <c r="Q19" s="67">
        <f t="shared" si="5"/>
        <v>0</v>
      </c>
      <c r="R19" s="67">
        <f t="shared" si="0"/>
        <v>0</v>
      </c>
      <c r="S19" s="32"/>
      <c r="T19" s="33"/>
      <c r="U19" s="66" t="str">
        <f>IF(OR(S19="",T19=""),"",VLOOKUP(CONCATENATE(S19," dienų darbo savaitė"),'Atostogų išmokų FN'!$A$7:$AH$8,T19-16)/100)</f>
        <v/>
      </c>
      <c r="V19" s="63">
        <f t="shared" si="1"/>
        <v>0</v>
      </c>
      <c r="W19" s="93">
        <f t="shared" si="2"/>
        <v>0</v>
      </c>
      <c r="X19" s="93">
        <f t="shared" si="3"/>
        <v>0</v>
      </c>
      <c r="Y19" s="34"/>
    </row>
    <row r="20" spans="2:25" x14ac:dyDescent="0.25">
      <c r="B20" s="30"/>
      <c r="C20" s="30"/>
      <c r="D20" s="30"/>
      <c r="E20" s="31"/>
      <c r="F20" s="31"/>
      <c r="G20" s="31"/>
      <c r="H20" s="31"/>
      <c r="I20" s="30"/>
      <c r="J20" s="18"/>
      <c r="K20" s="18"/>
      <c r="L20" s="18"/>
      <c r="M20" s="114"/>
      <c r="N20" s="67">
        <f t="shared" si="4"/>
        <v>0</v>
      </c>
      <c r="O20" s="67"/>
      <c r="P20" s="67"/>
      <c r="Q20" s="67">
        <f t="shared" si="5"/>
        <v>0</v>
      </c>
      <c r="R20" s="67">
        <f t="shared" si="0"/>
        <v>0</v>
      </c>
      <c r="S20" s="32"/>
      <c r="T20" s="33"/>
      <c r="U20" s="66" t="str">
        <f>IF(OR(S20="",T20=""),"",VLOOKUP(CONCATENATE(S20," dienų darbo savaitė"),'Atostogų išmokų FN'!$A$7:$AH$8,T20-16)/100)</f>
        <v/>
      </c>
      <c r="V20" s="63">
        <f t="shared" si="1"/>
        <v>0</v>
      </c>
      <c r="W20" s="93">
        <f t="shared" si="2"/>
        <v>0</v>
      </c>
      <c r="X20" s="93">
        <f t="shared" si="3"/>
        <v>0</v>
      </c>
      <c r="Y20" s="34"/>
    </row>
    <row r="21" spans="2:25" x14ac:dyDescent="0.25">
      <c r="B21" s="30"/>
      <c r="C21" s="30"/>
      <c r="D21" s="30"/>
      <c r="E21" s="31"/>
      <c r="F21" s="31"/>
      <c r="G21" s="31"/>
      <c r="H21" s="31"/>
      <c r="I21" s="30"/>
      <c r="J21" s="18"/>
      <c r="K21" s="18"/>
      <c r="L21" s="18"/>
      <c r="M21" s="114"/>
      <c r="N21" s="67">
        <f t="shared" si="4"/>
        <v>0</v>
      </c>
      <c r="O21" s="67"/>
      <c r="P21" s="67"/>
      <c r="Q21" s="67">
        <f t="shared" si="5"/>
        <v>0</v>
      </c>
      <c r="R21" s="67">
        <f t="shared" si="0"/>
        <v>0</v>
      </c>
      <c r="S21" s="32"/>
      <c r="T21" s="33"/>
      <c r="U21" s="66" t="str">
        <f>IF(OR(S21="",T21=""),"",VLOOKUP(CONCATENATE(S21," dienų darbo savaitė"),'Atostogų išmokų FN'!$A$7:$AH$8,T21-16)/100)</f>
        <v/>
      </c>
      <c r="V21" s="63">
        <f t="shared" si="1"/>
        <v>0</v>
      </c>
      <c r="W21" s="93">
        <f t="shared" si="2"/>
        <v>0</v>
      </c>
      <c r="X21" s="93">
        <f t="shared" si="3"/>
        <v>0</v>
      </c>
      <c r="Y21" s="34"/>
    </row>
    <row r="22" spans="2:25" x14ac:dyDescent="0.25">
      <c r="B22" s="30"/>
      <c r="C22" s="30"/>
      <c r="D22" s="30"/>
      <c r="E22" s="31"/>
      <c r="F22" s="31"/>
      <c r="G22" s="31"/>
      <c r="H22" s="31"/>
      <c r="I22" s="30"/>
      <c r="J22" s="18"/>
      <c r="K22" s="18"/>
      <c r="L22" s="18"/>
      <c r="M22" s="114"/>
      <c r="N22" s="67">
        <f t="shared" si="4"/>
        <v>0</v>
      </c>
      <c r="O22" s="67"/>
      <c r="P22" s="67"/>
      <c r="Q22" s="67">
        <f t="shared" si="5"/>
        <v>0</v>
      </c>
      <c r="R22" s="67">
        <f t="shared" si="0"/>
        <v>0</v>
      </c>
      <c r="S22" s="32"/>
      <c r="T22" s="33"/>
      <c r="U22" s="66" t="str">
        <f>IF(OR(S22="",T22=""),"",VLOOKUP(CONCATENATE(S22," dienų darbo savaitė"),'Atostogų išmokų FN'!$A$7:$AH$8,T22-16)/100)</f>
        <v/>
      </c>
      <c r="V22" s="63">
        <f t="shared" si="1"/>
        <v>0</v>
      </c>
      <c r="W22" s="93">
        <f t="shared" si="2"/>
        <v>0</v>
      </c>
      <c r="X22" s="93">
        <f t="shared" si="3"/>
        <v>0</v>
      </c>
      <c r="Y22" s="34"/>
    </row>
    <row r="23" spans="2:25" x14ac:dyDescent="0.25">
      <c r="B23" s="30"/>
      <c r="C23" s="30"/>
      <c r="D23" s="30"/>
      <c r="E23" s="31"/>
      <c r="F23" s="31"/>
      <c r="G23" s="31"/>
      <c r="H23" s="31"/>
      <c r="I23" s="30"/>
      <c r="J23" s="18"/>
      <c r="K23" s="18"/>
      <c r="L23" s="18"/>
      <c r="M23" s="114"/>
      <c r="N23" s="67">
        <f t="shared" si="4"/>
        <v>0</v>
      </c>
      <c r="O23" s="67"/>
      <c r="P23" s="67"/>
      <c r="Q23" s="67">
        <f t="shared" si="5"/>
        <v>0</v>
      </c>
      <c r="R23" s="67">
        <f t="shared" si="0"/>
        <v>0</v>
      </c>
      <c r="S23" s="32"/>
      <c r="T23" s="33"/>
      <c r="U23" s="66" t="str">
        <f>IF(OR(S23="",T23=""),"",VLOOKUP(CONCATENATE(S23," dienų darbo savaitė"),'Atostogų išmokų FN'!$A$7:$AH$8,T23-16)/100)</f>
        <v/>
      </c>
      <c r="V23" s="63">
        <f t="shared" si="1"/>
        <v>0</v>
      </c>
      <c r="W23" s="93">
        <f t="shared" si="2"/>
        <v>0</v>
      </c>
      <c r="X23" s="93">
        <f t="shared" si="3"/>
        <v>0</v>
      </c>
      <c r="Y23" s="34"/>
    </row>
    <row r="24" spans="2:25" x14ac:dyDescent="0.25">
      <c r="B24" s="30"/>
      <c r="C24" s="30"/>
      <c r="D24" s="30"/>
      <c r="E24" s="31"/>
      <c r="F24" s="31"/>
      <c r="G24" s="31"/>
      <c r="H24" s="31"/>
      <c r="I24" s="30"/>
      <c r="J24" s="18"/>
      <c r="K24" s="18"/>
      <c r="L24" s="18"/>
      <c r="M24" s="114"/>
      <c r="N24" s="67">
        <f t="shared" si="4"/>
        <v>0</v>
      </c>
      <c r="O24" s="67"/>
      <c r="P24" s="67"/>
      <c r="Q24" s="67">
        <f t="shared" si="5"/>
        <v>0</v>
      </c>
      <c r="R24" s="67">
        <f t="shared" si="0"/>
        <v>0</v>
      </c>
      <c r="S24" s="32"/>
      <c r="T24" s="33"/>
      <c r="U24" s="66" t="str">
        <f>IF(OR(S24="",T24=""),"",VLOOKUP(CONCATENATE(S24," dienų darbo savaitė"),'Atostogų išmokų FN'!$A$7:$AH$8,T24-16)/100)</f>
        <v/>
      </c>
      <c r="V24" s="63">
        <f t="shared" si="1"/>
        <v>0</v>
      </c>
      <c r="W24" s="93">
        <f t="shared" si="2"/>
        <v>0</v>
      </c>
      <c r="X24" s="93">
        <f t="shared" si="3"/>
        <v>0</v>
      </c>
      <c r="Y24" s="34"/>
    </row>
    <row r="25" spans="2:25" x14ac:dyDescent="0.25">
      <c r="B25" s="30"/>
      <c r="C25" s="30"/>
      <c r="D25" s="30"/>
      <c r="E25" s="31"/>
      <c r="F25" s="31"/>
      <c r="G25" s="31"/>
      <c r="H25" s="31"/>
      <c r="I25" s="30"/>
      <c r="J25" s="18"/>
      <c r="K25" s="18"/>
      <c r="L25" s="18"/>
      <c r="M25" s="114"/>
      <c r="N25" s="67">
        <f t="shared" si="4"/>
        <v>0</v>
      </c>
      <c r="O25" s="67"/>
      <c r="P25" s="67"/>
      <c r="Q25" s="67">
        <f t="shared" si="5"/>
        <v>0</v>
      </c>
      <c r="R25" s="67">
        <f t="shared" si="0"/>
        <v>0</v>
      </c>
      <c r="S25" s="32"/>
      <c r="T25" s="33"/>
      <c r="U25" s="66" t="str">
        <f>IF(OR(S25="",T25=""),"",VLOOKUP(CONCATENATE(S25," dienų darbo savaitė"),'Atostogų išmokų FN'!$A$7:$AH$8,T25-16)/100)</f>
        <v/>
      </c>
      <c r="V25" s="63">
        <f t="shared" si="1"/>
        <v>0</v>
      </c>
      <c r="W25" s="93">
        <f t="shared" si="2"/>
        <v>0</v>
      </c>
      <c r="X25" s="93">
        <f t="shared" si="3"/>
        <v>0</v>
      </c>
      <c r="Y25" s="34"/>
    </row>
    <row r="26" spans="2:25" x14ac:dyDescent="0.25">
      <c r="B26" s="30"/>
      <c r="C26" s="30"/>
      <c r="D26" s="30"/>
      <c r="E26" s="31"/>
      <c r="F26" s="31"/>
      <c r="G26" s="31"/>
      <c r="H26" s="31"/>
      <c r="I26" s="30"/>
      <c r="J26" s="18"/>
      <c r="K26" s="18"/>
      <c r="L26" s="18"/>
      <c r="M26" s="114"/>
      <c r="N26" s="67">
        <f t="shared" si="4"/>
        <v>0</v>
      </c>
      <c r="O26" s="67"/>
      <c r="P26" s="67"/>
      <c r="Q26" s="67">
        <f t="shared" si="5"/>
        <v>0</v>
      </c>
      <c r="R26" s="67">
        <f t="shared" si="0"/>
        <v>0</v>
      </c>
      <c r="S26" s="32"/>
      <c r="T26" s="33"/>
      <c r="U26" s="66" t="str">
        <f>IF(OR(S26="",T26=""),"",VLOOKUP(CONCATENATE(S26," dienų darbo savaitė"),'Atostogų išmokų FN'!$A$7:$AH$8,T26-16)/100)</f>
        <v/>
      </c>
      <c r="V26" s="63">
        <f t="shared" si="1"/>
        <v>0</v>
      </c>
      <c r="W26" s="93">
        <f t="shared" si="2"/>
        <v>0</v>
      </c>
      <c r="X26" s="93">
        <f t="shared" si="3"/>
        <v>0</v>
      </c>
      <c r="Y26" s="34"/>
    </row>
    <row r="27" spans="2:25" x14ac:dyDescent="0.25">
      <c r="B27" s="30"/>
      <c r="C27" s="30"/>
      <c r="D27" s="30"/>
      <c r="E27" s="31"/>
      <c r="F27" s="31"/>
      <c r="G27" s="31"/>
      <c r="H27" s="31"/>
      <c r="I27" s="30"/>
      <c r="J27" s="18"/>
      <c r="K27" s="18"/>
      <c r="L27" s="18"/>
      <c r="M27" s="114"/>
      <c r="N27" s="67">
        <f t="shared" si="4"/>
        <v>0</v>
      </c>
      <c r="O27" s="67"/>
      <c r="P27" s="67"/>
      <c r="Q27" s="67">
        <f t="shared" si="5"/>
        <v>0</v>
      </c>
      <c r="R27" s="67">
        <f t="shared" si="0"/>
        <v>0</v>
      </c>
      <c r="S27" s="32"/>
      <c r="T27" s="33"/>
      <c r="U27" s="66" t="str">
        <f>IF(OR(S27="",T27=""),"",VLOOKUP(CONCATENATE(S27," dienų darbo savaitė"),'Atostogų išmokų FN'!$A$7:$AH$8,T27-16)/100)</f>
        <v/>
      </c>
      <c r="V27" s="63">
        <f t="shared" si="1"/>
        <v>0</v>
      </c>
      <c r="W27" s="93">
        <f t="shared" si="2"/>
        <v>0</v>
      </c>
      <c r="X27" s="93">
        <f t="shared" si="3"/>
        <v>0</v>
      </c>
      <c r="Y27" s="34"/>
    </row>
    <row r="28" spans="2:25" x14ac:dyDescent="0.25">
      <c r="B28" s="30"/>
      <c r="C28" s="30"/>
      <c r="D28" s="30"/>
      <c r="E28" s="31"/>
      <c r="F28" s="31"/>
      <c r="G28" s="31"/>
      <c r="H28" s="31"/>
      <c r="I28" s="30"/>
      <c r="J28" s="18"/>
      <c r="K28" s="18"/>
      <c r="L28" s="18"/>
      <c r="M28" s="114"/>
      <c r="N28" s="67">
        <f t="shared" si="4"/>
        <v>0</v>
      </c>
      <c r="O28" s="67"/>
      <c r="P28" s="67"/>
      <c r="Q28" s="67">
        <f t="shared" si="5"/>
        <v>0</v>
      </c>
      <c r="R28" s="67">
        <f t="shared" si="0"/>
        <v>0</v>
      </c>
      <c r="S28" s="32"/>
      <c r="T28" s="33"/>
      <c r="U28" s="66" t="str">
        <f>IF(OR(S28="",T28=""),"",VLOOKUP(CONCATENATE(S28," dienų darbo savaitė"),'Atostogų išmokų FN'!$A$7:$AH$8,T28-16)/100)</f>
        <v/>
      </c>
      <c r="V28" s="63">
        <f t="shared" si="1"/>
        <v>0</v>
      </c>
      <c r="W28" s="93">
        <f t="shared" si="2"/>
        <v>0</v>
      </c>
      <c r="X28" s="93">
        <f t="shared" si="3"/>
        <v>0</v>
      </c>
      <c r="Y28" s="34"/>
    </row>
    <row r="29" spans="2:25" x14ac:dyDescent="0.25">
      <c r="B29" s="30"/>
      <c r="C29" s="30"/>
      <c r="D29" s="30"/>
      <c r="E29" s="31"/>
      <c r="F29" s="31"/>
      <c r="G29" s="31"/>
      <c r="H29" s="31"/>
      <c r="I29" s="30"/>
      <c r="J29" s="18"/>
      <c r="K29" s="18"/>
      <c r="L29" s="18"/>
      <c r="M29" s="114"/>
      <c r="N29" s="67">
        <f t="shared" si="4"/>
        <v>0</v>
      </c>
      <c r="O29" s="67"/>
      <c r="P29" s="67"/>
      <c r="Q29" s="67">
        <f t="shared" si="5"/>
        <v>0</v>
      </c>
      <c r="R29" s="67">
        <f t="shared" si="0"/>
        <v>0</v>
      </c>
      <c r="S29" s="32"/>
      <c r="T29" s="33"/>
      <c r="U29" s="66" t="str">
        <f>IF(OR(S29="",T29=""),"",VLOOKUP(CONCATENATE(S29," dienų darbo savaitė"),'Atostogų išmokų FN'!$A$7:$AH$8,T29-16)/100)</f>
        <v/>
      </c>
      <c r="V29" s="63">
        <f t="shared" si="1"/>
        <v>0</v>
      </c>
      <c r="W29" s="93">
        <f t="shared" si="2"/>
        <v>0</v>
      </c>
      <c r="X29" s="93">
        <f t="shared" si="3"/>
        <v>0</v>
      </c>
      <c r="Y29" s="34"/>
    </row>
    <row r="30" spans="2:25" x14ac:dyDescent="0.25">
      <c r="B30" s="30"/>
      <c r="C30" s="30"/>
      <c r="D30" s="30"/>
      <c r="E30" s="31"/>
      <c r="F30" s="31"/>
      <c r="G30" s="31"/>
      <c r="H30" s="31"/>
      <c r="I30" s="30"/>
      <c r="J30" s="18"/>
      <c r="K30" s="18"/>
      <c r="L30" s="18"/>
      <c r="M30" s="114"/>
      <c r="N30" s="67">
        <f t="shared" si="4"/>
        <v>0</v>
      </c>
      <c r="O30" s="67"/>
      <c r="P30" s="67"/>
      <c r="Q30" s="67">
        <f t="shared" si="5"/>
        <v>0</v>
      </c>
      <c r="R30" s="67">
        <f t="shared" si="0"/>
        <v>0</v>
      </c>
      <c r="S30" s="32"/>
      <c r="T30" s="33"/>
      <c r="U30" s="66" t="str">
        <f>IF(OR(S30="",T30=""),"",VLOOKUP(CONCATENATE(S30," dienų darbo savaitė"),'Atostogų išmokų FN'!$A$7:$AH$8,T30-16)/100)</f>
        <v/>
      </c>
      <c r="V30" s="63">
        <f t="shared" si="1"/>
        <v>0</v>
      </c>
      <c r="W30" s="93">
        <f t="shared" si="2"/>
        <v>0</v>
      </c>
      <c r="X30" s="93">
        <f t="shared" si="3"/>
        <v>0</v>
      </c>
      <c r="Y30" s="34"/>
    </row>
    <row r="31" spans="2:25" x14ac:dyDescent="0.25">
      <c r="B31" s="49" t="s">
        <v>3</v>
      </c>
      <c r="C31" s="50"/>
      <c r="D31" s="50"/>
      <c r="E31" s="50"/>
      <c r="F31" s="50"/>
      <c r="G31" s="50"/>
      <c r="H31" s="50"/>
      <c r="I31" s="48"/>
      <c r="J31" s="48">
        <f t="shared" ref="J31:Q31" si="6">SUBTOTAL(9,J13:J30)</f>
        <v>436</v>
      </c>
      <c r="K31" s="48">
        <f t="shared" si="6"/>
        <v>1040</v>
      </c>
      <c r="L31" s="48">
        <f t="shared" si="6"/>
        <v>200</v>
      </c>
      <c r="M31" s="48"/>
      <c r="N31" s="48">
        <f t="shared" si="6"/>
        <v>2</v>
      </c>
      <c r="O31" s="48">
        <f t="shared" si="6"/>
        <v>0</v>
      </c>
      <c r="P31" s="48"/>
      <c r="Q31" s="48">
        <f t="shared" si="6"/>
        <v>1242</v>
      </c>
      <c r="R31" s="48">
        <f>SUBTOTAL(9,R13:R30)</f>
        <v>1270.8300000000002</v>
      </c>
      <c r="S31" s="48"/>
      <c r="T31" s="48"/>
      <c r="U31" s="48"/>
      <c r="V31" s="48">
        <f>SUBTOTAL(9,V13:V30)</f>
        <v>112.82</v>
      </c>
      <c r="W31" s="48">
        <f>SUBTOTAL(9,W13:W30)</f>
        <v>1383.65</v>
      </c>
      <c r="X31" s="48">
        <f>SUBTOTAL(9,X13:X30)</f>
        <v>53821.48</v>
      </c>
      <c r="Y31" s="48"/>
    </row>
    <row r="32" spans="2:25" ht="13.5" customHeight="1" x14ac:dyDescent="0.25">
      <c r="B32" s="35"/>
      <c r="C32" s="35"/>
      <c r="D32" s="35"/>
      <c r="E32" s="36"/>
      <c r="F32" s="36"/>
      <c r="G32" s="36"/>
      <c r="H32" s="36"/>
      <c r="I32" s="36"/>
      <c r="J32" s="37"/>
      <c r="K32" s="35"/>
      <c r="L32" s="37"/>
      <c r="M32" s="35"/>
      <c r="N32" s="35"/>
      <c r="O32" s="35"/>
      <c r="P32" s="35"/>
      <c r="Q32" s="35"/>
      <c r="R32" s="35"/>
      <c r="S32" s="37"/>
      <c r="T32" s="36"/>
      <c r="U32" s="36"/>
      <c r="V32" s="36"/>
      <c r="W32" s="36"/>
      <c r="X32" s="36"/>
    </row>
    <row r="33" spans="1:259" ht="20.100000000000001" customHeight="1" x14ac:dyDescent="0.25">
      <c r="B33" s="57" t="s">
        <v>57</v>
      </c>
      <c r="C33" s="58"/>
      <c r="D33" s="58"/>
      <c r="E33" s="59"/>
      <c r="F33" s="59"/>
      <c r="G33" s="59"/>
      <c r="H33" s="59"/>
      <c r="I33" s="59"/>
      <c r="J33" s="60"/>
      <c r="K33" s="58"/>
      <c r="L33" s="60"/>
      <c r="M33" s="58"/>
      <c r="N33" s="58"/>
      <c r="O33" s="58"/>
      <c r="P33" s="58"/>
      <c r="Q33" s="58"/>
      <c r="R33" s="58"/>
      <c r="S33" s="60"/>
      <c r="T33" s="59"/>
      <c r="U33" s="59"/>
      <c r="V33" s="36"/>
      <c r="W33" s="36"/>
      <c r="X33" s="36"/>
    </row>
    <row r="34" spans="1:259" ht="21" customHeight="1" x14ac:dyDescent="0.25">
      <c r="B34" s="57" t="s">
        <v>35</v>
      </c>
      <c r="C34" s="58"/>
      <c r="D34" s="58"/>
      <c r="E34" s="59"/>
      <c r="F34" s="59"/>
      <c r="G34" s="59"/>
      <c r="H34" s="59"/>
      <c r="I34" s="59"/>
      <c r="J34" s="60"/>
      <c r="K34" s="58"/>
      <c r="L34" s="60"/>
      <c r="M34" s="58"/>
      <c r="N34" s="58"/>
      <c r="O34" s="58"/>
      <c r="P34" s="58"/>
      <c r="Q34" s="58"/>
      <c r="R34" s="58"/>
      <c r="S34" s="60"/>
      <c r="T34" s="59"/>
      <c r="U34" s="59"/>
      <c r="V34" s="36"/>
      <c r="W34" s="36"/>
      <c r="X34" s="36"/>
    </row>
    <row r="35" spans="1:259" ht="36" customHeight="1" x14ac:dyDescent="0.25">
      <c r="B35" s="143" t="s">
        <v>112</v>
      </c>
      <c r="C35" s="143"/>
      <c r="D35" s="143"/>
      <c r="E35" s="143"/>
      <c r="F35" s="143"/>
      <c r="G35" s="143"/>
      <c r="H35" s="143"/>
      <c r="I35" s="143"/>
      <c r="J35" s="143"/>
      <c r="K35" s="143"/>
      <c r="L35" s="143"/>
      <c r="M35" s="143"/>
      <c r="N35" s="143"/>
      <c r="O35" s="143"/>
      <c r="P35" s="62"/>
      <c r="Q35" s="62"/>
      <c r="R35" s="58"/>
      <c r="S35" s="60"/>
      <c r="T35" s="59"/>
      <c r="U35" s="59"/>
      <c r="V35" s="36"/>
      <c r="W35" s="36"/>
      <c r="X35" s="36"/>
    </row>
    <row r="36" spans="1:259" ht="21" customHeight="1" x14ac:dyDescent="0.25">
      <c r="B36" s="145" t="s">
        <v>93</v>
      </c>
      <c r="C36" s="145"/>
      <c r="D36" s="145"/>
      <c r="E36" s="145"/>
      <c r="F36" s="145"/>
      <c r="G36" s="145"/>
      <c r="H36" s="145"/>
      <c r="I36" s="145"/>
      <c r="J36" s="145"/>
      <c r="K36" s="145"/>
      <c r="L36" s="145"/>
      <c r="M36" s="145"/>
      <c r="N36" s="145"/>
      <c r="O36" s="145"/>
      <c r="P36" s="145"/>
      <c r="Q36" s="145"/>
      <c r="R36" s="58"/>
      <c r="S36" s="60"/>
      <c r="T36" s="59"/>
      <c r="U36" s="59"/>
      <c r="V36" s="36"/>
      <c r="W36" s="36"/>
      <c r="X36" s="36"/>
    </row>
    <row r="37" spans="1:259" ht="21" customHeight="1" x14ac:dyDescent="0.25">
      <c r="B37" s="146" t="s">
        <v>94</v>
      </c>
      <c r="C37" s="146"/>
      <c r="D37" s="146"/>
      <c r="E37" s="146"/>
      <c r="F37" s="146"/>
      <c r="G37" s="146"/>
      <c r="H37" s="146"/>
      <c r="I37" s="146"/>
      <c r="J37" s="146"/>
      <c r="K37" s="146"/>
      <c r="L37" s="146"/>
      <c r="M37" s="146"/>
      <c r="N37" s="146"/>
      <c r="O37" s="146"/>
      <c r="P37" s="146"/>
      <c r="Q37" s="146"/>
      <c r="R37" s="58"/>
      <c r="S37" s="60"/>
      <c r="T37" s="59"/>
      <c r="U37" s="59"/>
      <c r="V37" s="36"/>
      <c r="W37" s="36"/>
      <c r="X37" s="36"/>
    </row>
    <row r="38" spans="1:259" ht="21" customHeight="1" x14ac:dyDescent="0.25">
      <c r="B38" s="57" t="s">
        <v>113</v>
      </c>
      <c r="C38" s="58"/>
      <c r="D38" s="58"/>
      <c r="E38" s="59"/>
      <c r="F38" s="59"/>
      <c r="G38" s="59"/>
      <c r="H38" s="59"/>
      <c r="I38" s="59"/>
      <c r="J38" s="60"/>
      <c r="K38" s="58"/>
      <c r="L38" s="60"/>
      <c r="M38" s="58"/>
      <c r="N38" s="58"/>
      <c r="O38" s="58"/>
      <c r="P38" s="58"/>
      <c r="Q38" s="58"/>
      <c r="R38" s="58"/>
      <c r="S38" s="60"/>
      <c r="T38" s="59"/>
      <c r="U38" s="59"/>
      <c r="V38" s="36"/>
      <c r="W38" s="36"/>
      <c r="X38" s="36"/>
    </row>
    <row r="39" spans="1:259" ht="34.5" customHeight="1" x14ac:dyDescent="0.25">
      <c r="B39" s="143" t="s">
        <v>102</v>
      </c>
      <c r="C39" s="143"/>
      <c r="D39" s="143"/>
      <c r="E39" s="143"/>
      <c r="F39" s="143"/>
      <c r="G39" s="143"/>
      <c r="H39" s="143"/>
      <c r="I39" s="143"/>
      <c r="J39" s="143"/>
      <c r="K39" s="143"/>
      <c r="L39" s="143"/>
      <c r="M39" s="143"/>
      <c r="N39" s="143"/>
      <c r="O39" s="143"/>
      <c r="P39" s="143"/>
      <c r="Q39" s="143"/>
      <c r="R39" s="143"/>
      <c r="S39" s="143"/>
      <c r="T39" s="143"/>
      <c r="U39" s="143"/>
      <c r="V39" s="36"/>
      <c r="W39" s="36"/>
      <c r="X39" s="36"/>
    </row>
    <row r="40" spans="1:259" ht="18.75" customHeight="1" x14ac:dyDescent="0.25">
      <c r="B40" s="144" t="s">
        <v>63</v>
      </c>
      <c r="C40" s="143"/>
      <c r="D40" s="143"/>
      <c r="E40" s="143"/>
      <c r="F40" s="143"/>
      <c r="G40" s="143"/>
      <c r="H40" s="143"/>
      <c r="I40" s="143"/>
      <c r="J40" s="143"/>
      <c r="K40" s="143"/>
      <c r="L40" s="143"/>
      <c r="M40" s="143"/>
      <c r="N40" s="143"/>
      <c r="O40" s="143"/>
      <c r="P40" s="143"/>
      <c r="Q40" s="143"/>
      <c r="R40" s="143"/>
      <c r="S40" s="143"/>
      <c r="T40" s="143"/>
      <c r="U40" s="143"/>
      <c r="V40" s="36"/>
      <c r="W40" s="36"/>
      <c r="X40" s="36"/>
    </row>
    <row r="41" spans="1:259" s="45" customFormat="1" ht="53.25" customHeight="1" x14ac:dyDescent="0.25">
      <c r="B41" s="143" t="s">
        <v>111</v>
      </c>
      <c r="C41" s="143"/>
      <c r="D41" s="143"/>
      <c r="E41" s="143"/>
      <c r="F41" s="143"/>
      <c r="G41" s="143"/>
      <c r="H41" s="143"/>
      <c r="I41" s="143"/>
      <c r="J41" s="143"/>
      <c r="K41" s="143"/>
      <c r="L41" s="143"/>
      <c r="M41" s="143"/>
      <c r="N41" s="143"/>
      <c r="O41" s="143"/>
      <c r="P41" s="143"/>
      <c r="Q41" s="143"/>
      <c r="R41" s="143"/>
      <c r="S41" s="143"/>
      <c r="T41" s="143"/>
      <c r="U41" s="143"/>
      <c r="V41" s="46"/>
      <c r="W41" s="46"/>
      <c r="X41" s="46"/>
    </row>
    <row r="42" spans="1:259" s="45" customFormat="1" ht="32.25" customHeight="1" x14ac:dyDescent="0.25">
      <c r="B42" s="143"/>
      <c r="C42" s="143"/>
      <c r="D42" s="143"/>
      <c r="E42" s="143"/>
      <c r="F42" s="143"/>
      <c r="G42" s="143"/>
      <c r="H42" s="143"/>
      <c r="I42" s="143"/>
      <c r="J42" s="143"/>
      <c r="K42" s="143"/>
      <c r="L42" s="143"/>
      <c r="M42" s="143"/>
      <c r="N42" s="143"/>
      <c r="O42" s="143"/>
      <c r="P42" s="143"/>
      <c r="Q42" s="143"/>
      <c r="R42" s="143"/>
      <c r="S42" s="143"/>
      <c r="T42" s="62"/>
      <c r="U42" s="62"/>
      <c r="V42" s="46"/>
      <c r="W42" s="46"/>
      <c r="X42" s="46"/>
    </row>
    <row r="43" spans="1:259" s="47" customFormat="1" ht="17.25" customHeight="1" x14ac:dyDescent="0.3">
      <c r="B43" s="64"/>
      <c r="C43" s="65"/>
      <c r="R43" s="41"/>
      <c r="S43" s="41"/>
      <c r="T43" s="41"/>
      <c r="U43" s="41"/>
      <c r="V43" s="41"/>
      <c r="W43" s="41"/>
      <c r="X43" s="41"/>
      <c r="Y43" s="41"/>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c r="EC43" s="20"/>
      <c r="ED43" s="20"/>
      <c r="EE43" s="20"/>
      <c r="EF43" s="20"/>
      <c r="EG43" s="20"/>
      <c r="EH43" s="20"/>
      <c r="EI43" s="20"/>
      <c r="EJ43" s="20"/>
      <c r="EK43" s="20"/>
      <c r="EL43" s="20"/>
      <c r="EM43" s="20"/>
      <c r="EN43" s="20"/>
      <c r="EO43" s="20"/>
      <c r="EP43" s="20"/>
      <c r="EQ43" s="20"/>
      <c r="ER43" s="20"/>
      <c r="ES43" s="20"/>
      <c r="ET43" s="20"/>
      <c r="EU43" s="20"/>
      <c r="EV43" s="20"/>
      <c r="EW43" s="20"/>
      <c r="EX43" s="20"/>
      <c r="EY43" s="20"/>
      <c r="EZ43" s="20"/>
      <c r="FA43" s="20"/>
      <c r="FB43" s="20"/>
      <c r="FC43" s="20"/>
      <c r="FD43" s="20"/>
      <c r="FE43" s="20"/>
      <c r="FF43" s="20"/>
      <c r="FG43" s="20"/>
      <c r="FH43" s="20"/>
      <c r="FI43" s="20"/>
      <c r="FJ43" s="20"/>
      <c r="FK43" s="20"/>
      <c r="FL43" s="20"/>
      <c r="FM43" s="20"/>
      <c r="FN43" s="20"/>
      <c r="FO43" s="20"/>
      <c r="FP43" s="20"/>
      <c r="FQ43" s="20"/>
      <c r="FR43" s="20"/>
      <c r="FS43" s="20"/>
      <c r="FT43" s="20"/>
      <c r="FU43" s="20"/>
      <c r="FV43" s="20"/>
      <c r="FW43" s="20"/>
      <c r="FX43" s="20"/>
      <c r="FY43" s="20"/>
      <c r="FZ43" s="20"/>
      <c r="GA43" s="20"/>
      <c r="GB43" s="20"/>
      <c r="GC43" s="20"/>
      <c r="GD43" s="20"/>
      <c r="GE43" s="20"/>
      <c r="GF43" s="20"/>
      <c r="GG43" s="20"/>
      <c r="GH43" s="20"/>
      <c r="GI43" s="20"/>
      <c r="GJ43" s="20"/>
      <c r="GK43" s="20"/>
      <c r="GL43" s="20"/>
      <c r="GM43" s="20"/>
      <c r="GN43" s="20"/>
      <c r="GO43" s="20"/>
      <c r="GP43" s="20"/>
      <c r="GQ43" s="20"/>
      <c r="GR43" s="20"/>
      <c r="GS43" s="20"/>
      <c r="GT43" s="20"/>
      <c r="GU43" s="20"/>
      <c r="GV43" s="20"/>
      <c r="GW43" s="20"/>
      <c r="GX43" s="20"/>
      <c r="GY43" s="20"/>
      <c r="GZ43" s="20"/>
      <c r="HA43" s="20"/>
      <c r="HB43" s="20"/>
      <c r="HC43" s="20"/>
      <c r="HD43" s="20"/>
      <c r="HE43" s="20"/>
      <c r="HF43" s="20"/>
      <c r="HG43" s="20"/>
      <c r="HH43" s="20"/>
      <c r="HI43" s="20"/>
      <c r="HJ43" s="20"/>
      <c r="HK43" s="20"/>
      <c r="HL43" s="20"/>
      <c r="HM43" s="20"/>
      <c r="HN43" s="20"/>
      <c r="HO43" s="20"/>
      <c r="HP43" s="20"/>
      <c r="HQ43" s="20"/>
      <c r="HR43" s="20"/>
      <c r="HS43" s="20"/>
      <c r="HT43" s="20"/>
      <c r="HU43" s="20"/>
      <c r="HV43" s="20"/>
      <c r="HW43" s="20"/>
      <c r="HX43" s="20"/>
      <c r="HY43" s="20"/>
      <c r="HZ43" s="20"/>
      <c r="IA43" s="20"/>
      <c r="IB43" s="20"/>
      <c r="IC43" s="20"/>
      <c r="ID43" s="20"/>
      <c r="IE43" s="20"/>
      <c r="IF43" s="20"/>
      <c r="IG43" s="20"/>
      <c r="IH43" s="20"/>
      <c r="II43" s="20"/>
      <c r="IJ43" s="20"/>
      <c r="IK43" s="20"/>
      <c r="IL43" s="20"/>
      <c r="IM43" s="20"/>
      <c r="IN43" s="20"/>
      <c r="IO43" s="20"/>
      <c r="IP43" s="20"/>
      <c r="IQ43" s="20"/>
      <c r="IR43" s="20"/>
      <c r="IS43" s="20"/>
      <c r="IT43" s="20"/>
      <c r="IU43" s="20"/>
      <c r="IV43" s="20"/>
      <c r="IW43" s="20"/>
      <c r="IX43" s="20"/>
      <c r="IY43" s="20"/>
    </row>
    <row r="44" spans="1:259" x14ac:dyDescent="0.25">
      <c r="B44" s="61"/>
      <c r="R44" s="38"/>
      <c r="S44" s="40"/>
      <c r="T44" s="39"/>
      <c r="U44" s="39"/>
      <c r="V44" s="39"/>
      <c r="W44" s="39"/>
      <c r="X44" s="39"/>
    </row>
    <row r="45" spans="1:259" ht="21" customHeight="1" x14ac:dyDescent="0.25">
      <c r="A45" s="41"/>
      <c r="B45" s="140"/>
      <c r="C45" s="140"/>
      <c r="D45" s="140"/>
      <c r="E45" s="140"/>
      <c r="F45" s="140"/>
      <c r="G45" s="140"/>
      <c r="H45" s="140"/>
      <c r="I45" s="140"/>
      <c r="J45" s="140"/>
      <c r="K45" s="140"/>
      <c r="L45" s="140"/>
      <c r="M45" s="140"/>
      <c r="N45" s="140"/>
      <c r="O45" s="140"/>
      <c r="P45" s="140"/>
      <c r="Q45" s="140"/>
      <c r="R45" s="41"/>
      <c r="S45" s="41"/>
      <c r="T45" s="39"/>
      <c r="U45" s="39"/>
      <c r="V45" s="39"/>
      <c r="W45" s="39"/>
      <c r="X45" s="39"/>
    </row>
    <row r="46" spans="1:259" x14ac:dyDescent="0.25">
      <c r="E46" s="42"/>
      <c r="F46" s="42"/>
      <c r="G46" s="42"/>
      <c r="H46" s="42"/>
      <c r="I46" s="42"/>
      <c r="J46" s="42"/>
    </row>
    <row r="47" spans="1:259" ht="14.7" customHeight="1" x14ac:dyDescent="0.25">
      <c r="B47" s="43"/>
      <c r="C47" s="43"/>
      <c r="D47" s="43"/>
      <c r="E47" s="141"/>
      <c r="F47" s="141"/>
      <c r="G47" s="141"/>
      <c r="H47" s="141"/>
      <c r="I47" s="141"/>
      <c r="J47" s="141"/>
      <c r="R47" s="142"/>
      <c r="S47" s="142"/>
    </row>
    <row r="48" spans="1:259" ht="13.8" x14ac:dyDescent="0.25">
      <c r="B48" s="43"/>
      <c r="C48" s="43"/>
      <c r="D48" s="43"/>
    </row>
    <row r="49" spans="2:20" ht="13.8" x14ac:dyDescent="0.25">
      <c r="B49" s="43"/>
      <c r="C49" s="43"/>
      <c r="D49" s="43"/>
    </row>
    <row r="51" spans="2:20" ht="12.75" customHeight="1" x14ac:dyDescent="0.25">
      <c r="E51" s="44"/>
      <c r="F51" s="44"/>
      <c r="G51" s="44"/>
      <c r="H51" s="44"/>
      <c r="I51" s="44"/>
      <c r="J51" s="44"/>
      <c r="K51" s="44"/>
    </row>
    <row r="55" spans="2:20" x14ac:dyDescent="0.25">
      <c r="T55" s="20" t="s">
        <v>4</v>
      </c>
    </row>
  </sheetData>
  <autoFilter ref="B12:Y12" xr:uid="{00000000-0009-0000-0000-000001000000}"/>
  <mergeCells count="40">
    <mergeCell ref="H2:J2"/>
    <mergeCell ref="B6:R6"/>
    <mergeCell ref="B7:H7"/>
    <mergeCell ref="B9:B11"/>
    <mergeCell ref="C9:C11"/>
    <mergeCell ref="D9:D11"/>
    <mergeCell ref="E9:E11"/>
    <mergeCell ref="G9:G11"/>
    <mergeCell ref="H9:H11"/>
    <mergeCell ref="B3:R3"/>
    <mergeCell ref="B4:H4"/>
    <mergeCell ref="I4:M4"/>
    <mergeCell ref="V9:V11"/>
    <mergeCell ref="X9:X11"/>
    <mergeCell ref="Y9:Y11"/>
    <mergeCell ref="I9:I11"/>
    <mergeCell ref="J9:J11"/>
    <mergeCell ref="R9:R11"/>
    <mergeCell ref="Q9:Q11"/>
    <mergeCell ref="O10:O11"/>
    <mergeCell ref="P10:P11"/>
    <mergeCell ref="W9:W11"/>
    <mergeCell ref="B39:U39"/>
    <mergeCell ref="S9:S11"/>
    <mergeCell ref="T9:T11"/>
    <mergeCell ref="U9:U11"/>
    <mergeCell ref="B40:U40"/>
    <mergeCell ref="K9:K11"/>
    <mergeCell ref="L9:L11"/>
    <mergeCell ref="M9:M11"/>
    <mergeCell ref="N9:N11"/>
    <mergeCell ref="F9:F11"/>
    <mergeCell ref="B35:O35"/>
    <mergeCell ref="B36:Q36"/>
    <mergeCell ref="B37:Q37"/>
    <mergeCell ref="B45:Q45"/>
    <mergeCell ref="E47:J47"/>
    <mergeCell ref="R47:S47"/>
    <mergeCell ref="B41:U41"/>
    <mergeCell ref="B42:S42"/>
  </mergeCells>
  <dataValidations count="4">
    <dataValidation type="list" allowBlank="1" showInputMessage="1" showErrorMessage="1" sqref="WVJ983065 J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J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J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J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J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J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J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J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J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J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J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J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J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J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J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xr:uid="{00000000-0002-0000-0100-000000000000}">
      <formula1>Taip</formula1>
    </dataValidation>
    <dataValidation type="list" showInputMessage="1" showErrorMessage="1" sqref="I7" xr:uid="{00000000-0002-0000-0100-000001000000}">
      <formula1>"Biudžetinė, Verslo įm. ir kt., Kitos organizacijos**, "</formula1>
    </dataValidation>
    <dataValidation type="list" allowBlank="1" showInputMessage="1" showErrorMessage="1" sqref="S13:S30" xr:uid="{00000000-0002-0000-0100-000002000000}">
      <formula1>"5,6"</formula1>
    </dataValidation>
    <dataValidation type="list" allowBlank="1" showInputMessage="1" showErrorMessage="1" sqref="H13:H30" xr:uid="{00000000-0002-0000-0100-000003000000}">
      <formula1>"Terminuota, Neterminuota"</formula1>
    </dataValidation>
  </dataValidations>
  <hyperlinks>
    <hyperlink ref="B40" r:id="rId1" xr:uid="{00000000-0004-0000-0100-000000000000}"/>
    <hyperlink ref="B37" r:id="rId2" location="/  mėnesinis bruto" xr:uid="{00000000-0004-0000-0100-000001000000}"/>
    <hyperlink ref="B36" r:id="rId3" location="/  valandinis bruto" xr:uid="{00000000-0004-0000-0100-000002000000}"/>
  </hyperlinks>
  <pageMargins left="0.7" right="0.7" top="0.75" bottom="0.75" header="0.3" footer="0.3"/>
  <pageSetup paperSize="9" orientation="portrait" r:id="rId4"/>
  <extLst>
    <ext xmlns:x14="http://schemas.microsoft.com/office/spreadsheetml/2009/9/main" uri="{CCE6A557-97BC-4b89-ADB6-D9C93CAAB3DF}">
      <x14:dataValidations xmlns:xm="http://schemas.microsoft.com/office/excel/2006/main" count="1">
        <x14:dataValidation type="list" allowBlank="1" showInputMessage="1" showErrorMessage="1" errorTitle="Dėmesio!" error="Galimos pasirinkti reikšmės nuo 28 iki 58." xr:uid="{00000000-0002-0000-0100-000004000000}">
          <x14:formula1>
            <xm:f>'Atostogų išmokų FN'!$D$6:$AH$6</xm:f>
          </x14:formula1>
          <xm:sqref>T13:T30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2:AH18"/>
  <sheetViews>
    <sheetView workbookViewId="0">
      <selection activeCell="L13" sqref="L13"/>
    </sheetView>
  </sheetViews>
  <sheetFormatPr defaultRowHeight="12" x14ac:dyDescent="0.25"/>
  <cols>
    <col min="1" max="1" width="28.42578125" customWidth="1"/>
    <col min="2" max="2" width="16.28515625" customWidth="1"/>
    <col min="3" max="3" width="4" customWidth="1"/>
    <col min="4" max="4" width="5.140625" customWidth="1"/>
    <col min="5" max="5" width="6.42578125" customWidth="1"/>
    <col min="6" max="9" width="6" bestFit="1" customWidth="1"/>
    <col min="10" max="10" width="7" customWidth="1"/>
    <col min="11" max="23" width="6" bestFit="1" customWidth="1"/>
    <col min="24" max="24" width="7.28515625" customWidth="1"/>
    <col min="25" max="34" width="6" bestFit="1" customWidth="1"/>
  </cols>
  <sheetData>
    <row r="2" spans="1:34" x14ac:dyDescent="0.25">
      <c r="A2" s="2" t="s">
        <v>21</v>
      </c>
    </row>
    <row r="3" spans="1:34" x14ac:dyDescent="0.25">
      <c r="A3" s="2"/>
    </row>
    <row r="4" spans="1:34" ht="19.5" customHeight="1" x14ac:dyDescent="0.25">
      <c r="A4" s="2" t="s">
        <v>20</v>
      </c>
    </row>
    <row r="5" spans="1:34" ht="23.7" customHeight="1" x14ac:dyDescent="0.25">
      <c r="A5" s="10" t="s">
        <v>6</v>
      </c>
      <c r="B5" s="11"/>
      <c r="C5" s="16"/>
      <c r="D5" s="160" t="s">
        <v>22</v>
      </c>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2"/>
    </row>
    <row r="6" spans="1:34" x14ac:dyDescent="0.25">
      <c r="A6" s="12"/>
      <c r="B6" s="13"/>
      <c r="C6" s="13"/>
      <c r="D6" s="3">
        <v>20</v>
      </c>
      <c r="E6" s="3">
        <v>21</v>
      </c>
      <c r="F6" s="3">
        <v>22</v>
      </c>
      <c r="G6" s="3">
        <v>23</v>
      </c>
      <c r="H6" s="3">
        <v>24</v>
      </c>
      <c r="I6" s="3">
        <v>25</v>
      </c>
      <c r="J6" s="3">
        <v>26</v>
      </c>
      <c r="K6" s="3">
        <v>27</v>
      </c>
      <c r="L6" s="3">
        <v>28</v>
      </c>
      <c r="M6" s="3">
        <v>29</v>
      </c>
      <c r="N6" s="3">
        <v>30</v>
      </c>
      <c r="O6" s="3">
        <v>31</v>
      </c>
      <c r="P6" s="3">
        <v>32</v>
      </c>
      <c r="Q6" s="3">
        <v>33</v>
      </c>
      <c r="R6" s="3">
        <v>34</v>
      </c>
      <c r="S6" s="3">
        <v>35</v>
      </c>
      <c r="T6" s="3">
        <v>36</v>
      </c>
      <c r="U6" s="3">
        <v>37</v>
      </c>
      <c r="V6" s="3">
        <v>38</v>
      </c>
      <c r="W6" s="3">
        <v>39</v>
      </c>
      <c r="X6" s="3">
        <v>40</v>
      </c>
      <c r="Y6" s="3">
        <v>41</v>
      </c>
      <c r="Z6" s="3">
        <v>42</v>
      </c>
      <c r="AA6" s="3">
        <v>43</v>
      </c>
      <c r="AB6" s="3">
        <v>44</v>
      </c>
      <c r="AC6" s="3">
        <v>45</v>
      </c>
      <c r="AD6" s="3">
        <v>46</v>
      </c>
      <c r="AE6" s="3">
        <v>47</v>
      </c>
      <c r="AF6" s="3">
        <v>48</v>
      </c>
      <c r="AG6" s="3">
        <v>49</v>
      </c>
      <c r="AH6" s="3">
        <v>50</v>
      </c>
    </row>
    <row r="7" spans="1:34" x14ac:dyDescent="0.25">
      <c r="A7" s="8" t="s">
        <v>7</v>
      </c>
      <c r="B7" s="9"/>
      <c r="C7" s="9"/>
      <c r="D7" s="17">
        <v>8.6300000000000008</v>
      </c>
      <c r="E7" s="17">
        <v>10.44</v>
      </c>
      <c r="F7" s="17">
        <v>10.44</v>
      </c>
      <c r="G7" s="17">
        <v>10.44</v>
      </c>
      <c r="H7" s="17">
        <v>10.44</v>
      </c>
      <c r="I7" s="17">
        <v>10.44</v>
      </c>
      <c r="J7" s="17">
        <v>12.35</v>
      </c>
      <c r="K7" s="17">
        <v>12.35</v>
      </c>
      <c r="L7" s="17">
        <v>12.35</v>
      </c>
      <c r="M7" s="17">
        <v>12.35</v>
      </c>
      <c r="N7" s="17">
        <v>12.35</v>
      </c>
      <c r="O7" s="17">
        <v>14.99</v>
      </c>
      <c r="P7" s="17">
        <v>14.99</v>
      </c>
      <c r="Q7" s="17">
        <v>14.99</v>
      </c>
      <c r="R7" s="17">
        <v>14.99</v>
      </c>
      <c r="S7" s="17">
        <v>14.99</v>
      </c>
      <c r="T7" s="17">
        <v>14.99</v>
      </c>
      <c r="U7" s="17">
        <v>17.25</v>
      </c>
      <c r="V7" s="17">
        <v>17.25</v>
      </c>
      <c r="W7" s="17">
        <v>17.25</v>
      </c>
      <c r="X7" s="17">
        <v>18.89</v>
      </c>
      <c r="Y7" s="17">
        <v>20.02</v>
      </c>
      <c r="Z7" s="17">
        <v>20.02</v>
      </c>
      <c r="AA7" s="17">
        <v>20.02</v>
      </c>
      <c r="AB7" s="17">
        <v>20.02</v>
      </c>
      <c r="AC7" s="17">
        <v>20.02</v>
      </c>
      <c r="AD7" s="17">
        <v>20.02</v>
      </c>
      <c r="AE7" s="17">
        <v>20.02</v>
      </c>
      <c r="AF7" s="17">
        <v>20.02</v>
      </c>
      <c r="AG7" s="1">
        <v>20.02</v>
      </c>
      <c r="AH7" s="1">
        <v>20.02</v>
      </c>
    </row>
    <row r="8" spans="1:34" x14ac:dyDescent="0.25">
      <c r="A8" s="8" t="s">
        <v>8</v>
      </c>
      <c r="B8" s="9"/>
      <c r="C8" s="9"/>
      <c r="D8" s="17">
        <v>0</v>
      </c>
      <c r="E8" s="17">
        <v>0</v>
      </c>
      <c r="F8" s="17">
        <v>0</v>
      </c>
      <c r="G8" s="17">
        <v>0</v>
      </c>
      <c r="H8" s="17">
        <v>8.6300000000000008</v>
      </c>
      <c r="I8" s="17">
        <v>10.44</v>
      </c>
      <c r="J8" s="17">
        <v>10.44</v>
      </c>
      <c r="K8" s="17">
        <v>10.44</v>
      </c>
      <c r="L8" s="17">
        <v>10.44</v>
      </c>
      <c r="M8" s="17">
        <v>10.44</v>
      </c>
      <c r="N8" s="17">
        <v>10.44</v>
      </c>
      <c r="O8" s="17">
        <v>12.35</v>
      </c>
      <c r="P8" s="17">
        <v>12.35</v>
      </c>
      <c r="Q8" s="17">
        <v>12.35</v>
      </c>
      <c r="R8" s="17">
        <v>12.35</v>
      </c>
      <c r="S8" s="17">
        <v>12.35</v>
      </c>
      <c r="T8" s="17">
        <v>12.35</v>
      </c>
      <c r="U8" s="17">
        <v>14.99</v>
      </c>
      <c r="V8" s="17">
        <v>14.99</v>
      </c>
      <c r="W8" s="17">
        <v>14.99</v>
      </c>
      <c r="X8" s="17">
        <v>14.99</v>
      </c>
      <c r="Y8" s="17">
        <v>14.99</v>
      </c>
      <c r="Z8" s="17">
        <v>14.99</v>
      </c>
      <c r="AA8" s="17">
        <v>17.25</v>
      </c>
      <c r="AB8" s="17">
        <v>17.25</v>
      </c>
      <c r="AC8" s="17">
        <v>17.25</v>
      </c>
      <c r="AD8" s="17">
        <v>17.25</v>
      </c>
      <c r="AE8" s="17">
        <v>17.25</v>
      </c>
      <c r="AF8" s="17">
        <v>18.89</v>
      </c>
      <c r="AG8" s="1">
        <v>20.02</v>
      </c>
      <c r="AH8" s="1">
        <v>20.02</v>
      </c>
    </row>
    <row r="11" spans="1:34" ht="27.6" x14ac:dyDescent="0.3">
      <c r="A11" s="15" t="s">
        <v>23</v>
      </c>
      <c r="B11" s="159" t="s">
        <v>24</v>
      </c>
      <c r="C11" s="159"/>
      <c r="D11" s="159"/>
      <c r="E11" s="159"/>
    </row>
    <row r="12" spans="1:34" ht="73.5" customHeight="1" x14ac:dyDescent="0.3">
      <c r="A12" s="14" t="s">
        <v>25</v>
      </c>
      <c r="B12" s="158" t="s">
        <v>15</v>
      </c>
      <c r="C12" s="158"/>
      <c r="D12" s="158"/>
      <c r="E12" s="158"/>
    </row>
    <row r="13" spans="1:34" ht="82.2" customHeight="1" x14ac:dyDescent="0.3">
      <c r="A13" s="14" t="s">
        <v>26</v>
      </c>
      <c r="B13" s="158" t="s">
        <v>16</v>
      </c>
      <c r="C13" s="158"/>
      <c r="D13" s="158"/>
      <c r="E13" s="158"/>
    </row>
    <row r="14" spans="1:34" ht="79.2" customHeight="1" x14ac:dyDescent="0.3">
      <c r="A14" s="14" t="s">
        <v>27</v>
      </c>
      <c r="B14" s="158" t="s">
        <v>13</v>
      </c>
      <c r="C14" s="158"/>
      <c r="D14" s="158"/>
      <c r="E14" s="158"/>
    </row>
    <row r="15" spans="1:34" ht="81.599999999999994" customHeight="1" x14ac:dyDescent="0.3">
      <c r="A15" s="14" t="s">
        <v>28</v>
      </c>
      <c r="B15" s="158" t="s">
        <v>17</v>
      </c>
      <c r="C15" s="158"/>
      <c r="D15" s="158"/>
      <c r="E15" s="158"/>
    </row>
    <row r="16" spans="1:34" ht="82.5" customHeight="1" x14ac:dyDescent="0.3">
      <c r="A16" s="14" t="s">
        <v>29</v>
      </c>
      <c r="B16" s="158" t="s">
        <v>18</v>
      </c>
      <c r="C16" s="158"/>
      <c r="D16" s="158"/>
      <c r="E16" s="158"/>
    </row>
    <row r="17" spans="1:5" ht="70.2" customHeight="1" x14ac:dyDescent="0.3">
      <c r="A17" s="14" t="s">
        <v>30</v>
      </c>
      <c r="B17" s="158" t="s">
        <v>14</v>
      </c>
      <c r="C17" s="158"/>
      <c r="D17" s="158"/>
      <c r="E17" s="158"/>
    </row>
    <row r="18" spans="1:5" ht="65.7" customHeight="1" x14ac:dyDescent="0.3">
      <c r="A18" s="14" t="s">
        <v>31</v>
      </c>
      <c r="B18" s="158" t="s">
        <v>19</v>
      </c>
      <c r="C18" s="158"/>
      <c r="D18" s="158"/>
      <c r="E18" s="158"/>
    </row>
  </sheetData>
  <mergeCells count="9">
    <mergeCell ref="B17:E17"/>
    <mergeCell ref="B18:E18"/>
    <mergeCell ref="B11:E11"/>
    <mergeCell ref="D5:AH5"/>
    <mergeCell ref="B12:E12"/>
    <mergeCell ref="B13:E13"/>
    <mergeCell ref="B14:E14"/>
    <mergeCell ref="B15:E15"/>
    <mergeCell ref="B16:E16"/>
  </mergeCells>
  <pageMargins left="0.7" right="0.7" top="0.75" bottom="0.75" header="0.3" footer="0.3"/>
  <pageSetup paperSize="9" scale="7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Q21"/>
  <sheetViews>
    <sheetView workbookViewId="0">
      <selection activeCell="C5" sqref="C5:Q5"/>
    </sheetView>
  </sheetViews>
  <sheetFormatPr defaultRowHeight="12" x14ac:dyDescent="0.25"/>
  <cols>
    <col min="1" max="1" width="25.42578125" customWidth="1"/>
    <col min="2" max="2" width="14.42578125" customWidth="1"/>
    <col min="3" max="3" width="7.42578125" customWidth="1"/>
    <col min="4" max="17" width="7.7109375" customWidth="1"/>
  </cols>
  <sheetData>
    <row r="1" spans="1:17" x14ac:dyDescent="0.25">
      <c r="A1" s="2" t="s">
        <v>5</v>
      </c>
    </row>
    <row r="2" spans="1:17" x14ac:dyDescent="0.25">
      <c r="A2" s="2" t="s">
        <v>9</v>
      </c>
    </row>
    <row r="3" spans="1:17" x14ac:dyDescent="0.25">
      <c r="A3" s="2"/>
    </row>
    <row r="4" spans="1:17" x14ac:dyDescent="0.25">
      <c r="A4" s="7"/>
    </row>
    <row r="5" spans="1:17" ht="35.1" customHeight="1" x14ac:dyDescent="0.25">
      <c r="A5" s="163" t="s">
        <v>6</v>
      </c>
      <c r="B5" s="166" t="s">
        <v>10</v>
      </c>
      <c r="C5" s="169" t="s">
        <v>11</v>
      </c>
      <c r="D5" s="170"/>
      <c r="E5" s="170"/>
      <c r="F5" s="170"/>
      <c r="G5" s="170"/>
      <c r="H5" s="170"/>
      <c r="I5" s="170"/>
      <c r="J5" s="170"/>
      <c r="K5" s="170"/>
      <c r="L5" s="170"/>
      <c r="M5" s="170"/>
      <c r="N5" s="170"/>
      <c r="O5" s="170"/>
      <c r="P5" s="170"/>
      <c r="Q5" s="171"/>
    </row>
    <row r="6" spans="1:17" ht="12" customHeight="1" x14ac:dyDescent="0.25">
      <c r="A6" s="164"/>
      <c r="B6" s="167"/>
      <c r="C6" s="3">
        <v>0.5</v>
      </c>
      <c r="D6" s="3">
        <v>1</v>
      </c>
      <c r="E6" s="3">
        <v>1.5</v>
      </c>
      <c r="F6" s="3">
        <v>2</v>
      </c>
      <c r="G6" s="3">
        <v>2.5</v>
      </c>
      <c r="H6" s="3">
        <v>3</v>
      </c>
      <c r="I6" s="3">
        <v>3.5</v>
      </c>
      <c r="J6" s="3">
        <v>4</v>
      </c>
      <c r="K6" s="3">
        <v>4.5</v>
      </c>
      <c r="L6" s="3">
        <v>5</v>
      </c>
      <c r="M6" s="3">
        <v>6</v>
      </c>
      <c r="N6" s="3">
        <v>7</v>
      </c>
      <c r="O6" s="3">
        <v>8</v>
      </c>
      <c r="P6" s="3">
        <v>9</v>
      </c>
      <c r="Q6" s="3">
        <v>10</v>
      </c>
    </row>
    <row r="7" spans="1:17" ht="26.1" customHeight="1" x14ac:dyDescent="0.25">
      <c r="A7" s="165"/>
      <c r="B7" s="168"/>
      <c r="C7" s="3">
        <v>4</v>
      </c>
      <c r="D7" s="4">
        <v>8</v>
      </c>
      <c r="E7" s="3">
        <v>12</v>
      </c>
      <c r="F7" s="3">
        <v>16</v>
      </c>
      <c r="G7" s="3">
        <v>20</v>
      </c>
      <c r="H7" s="3">
        <v>24</v>
      </c>
      <c r="I7" s="3">
        <v>28</v>
      </c>
      <c r="J7" s="3">
        <v>32</v>
      </c>
      <c r="K7" s="3">
        <v>36</v>
      </c>
      <c r="L7" s="3">
        <v>40</v>
      </c>
      <c r="M7" s="3">
        <v>48</v>
      </c>
      <c r="N7" s="3">
        <v>56</v>
      </c>
      <c r="O7" s="3">
        <v>64</v>
      </c>
      <c r="P7" s="3">
        <v>72</v>
      </c>
      <c r="Q7" s="3">
        <v>80</v>
      </c>
    </row>
    <row r="8" spans="1:17" x14ac:dyDescent="0.25">
      <c r="A8" s="5" t="s">
        <v>12</v>
      </c>
      <c r="B8" s="5">
        <v>167.3</v>
      </c>
      <c r="C8" s="5">
        <f t="shared" ref="C8:Q8" si="0">ROUND(C7/($B$8-C7)*100,2)</f>
        <v>2.4500000000000002</v>
      </c>
      <c r="D8" s="5">
        <f t="shared" si="0"/>
        <v>5.0199999999999996</v>
      </c>
      <c r="E8" s="5">
        <f t="shared" si="0"/>
        <v>7.73</v>
      </c>
      <c r="F8" s="5">
        <f t="shared" si="0"/>
        <v>10.58</v>
      </c>
      <c r="G8" s="5">
        <f t="shared" si="0"/>
        <v>13.58</v>
      </c>
      <c r="H8" s="5">
        <f t="shared" si="0"/>
        <v>16.75</v>
      </c>
      <c r="I8" s="5">
        <f t="shared" si="0"/>
        <v>20.100000000000001</v>
      </c>
      <c r="J8" s="5">
        <f t="shared" si="0"/>
        <v>23.65</v>
      </c>
      <c r="K8" s="5">
        <f t="shared" si="0"/>
        <v>27.42</v>
      </c>
      <c r="L8" s="5">
        <f t="shared" si="0"/>
        <v>31.42</v>
      </c>
      <c r="M8" s="5">
        <f t="shared" si="0"/>
        <v>40.229999999999997</v>
      </c>
      <c r="N8" s="5">
        <f t="shared" si="0"/>
        <v>50.31</v>
      </c>
      <c r="O8" s="5">
        <f t="shared" si="0"/>
        <v>61.96</v>
      </c>
      <c r="P8" s="5">
        <f t="shared" si="0"/>
        <v>75.55</v>
      </c>
      <c r="Q8" s="5">
        <f t="shared" si="0"/>
        <v>91.64</v>
      </c>
    </row>
    <row r="13" spans="1:17" x14ac:dyDescent="0.25">
      <c r="A13" s="6"/>
      <c r="B13" s="6"/>
    </row>
    <row r="14" spans="1:17" x14ac:dyDescent="0.25">
      <c r="A14" s="6"/>
      <c r="B14" s="6"/>
    </row>
    <row r="15" spans="1:17" x14ac:dyDescent="0.25">
      <c r="A15" s="6"/>
      <c r="B15" s="6"/>
    </row>
    <row r="16" spans="1:17" x14ac:dyDescent="0.25">
      <c r="A16" s="6"/>
      <c r="B16" s="6"/>
    </row>
    <row r="17" spans="1:2" x14ac:dyDescent="0.25">
      <c r="A17" s="6"/>
      <c r="B17" s="6"/>
    </row>
    <row r="18" spans="1:2" x14ac:dyDescent="0.25">
      <c r="A18" s="6"/>
      <c r="B18" s="6"/>
    </row>
    <row r="19" spans="1:2" x14ac:dyDescent="0.25">
      <c r="A19" s="6"/>
      <c r="B19" s="6"/>
    </row>
    <row r="20" spans="1:2" x14ac:dyDescent="0.25">
      <c r="A20" s="6"/>
      <c r="B20" s="6"/>
    </row>
    <row r="21" spans="1:2" x14ac:dyDescent="0.25">
      <c r="A21" s="6"/>
      <c r="B21" s="6"/>
    </row>
  </sheetData>
  <mergeCells count="3">
    <mergeCell ref="A5:A7"/>
    <mergeCell ref="B5:B7"/>
    <mergeCell ref="C5:Q5"/>
  </mergeCells>
  <pageMargins left="0.7" right="0.7" top="0.75" bottom="0.75" header="0.3" footer="0.3"/>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9696BAEB058E1A468DB14B104B5FB90C" ma:contentTypeVersion="2" ma:contentTypeDescription="Kurkite naują dokumentą." ma:contentTypeScope="" ma:versionID="ff3a401506479b516986ba65126e372c">
  <xsd:schema xmlns:xsd="http://www.w3.org/2001/XMLSchema" xmlns:xs="http://www.w3.org/2001/XMLSchema" xmlns:p="http://schemas.microsoft.com/office/2006/metadata/properties" xmlns:ns2="5df5e3fb-daf0-492c-81ff-ad10a57b5954" targetNamespace="http://schemas.microsoft.com/office/2006/metadata/properties" ma:root="true" ma:fieldsID="0a36aadd7c1f4c18099ad29f0a1fde8c" ns2:_="">
    <xsd:import namespace="5df5e3fb-daf0-492c-81ff-ad10a57b5954"/>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f5e3fb-daf0-492c-81ff-ad10a57b5954"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282844-1502-4732-B816-7B3A76218E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f5e3fb-daf0-492c-81ff-ad10a57b59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22B287-3E63-4A17-91FC-C82EF81F10F2}">
  <ds:schemaRefs>
    <ds:schemaRef ds:uri="http://schemas.microsoft.com/sharepoint/v3/contenttype/forms"/>
  </ds:schemaRefs>
</ds:datastoreItem>
</file>

<file path=customXml/itemProps3.xml><?xml version="1.0" encoding="utf-8"?>
<ds:datastoreItem xmlns:ds="http://schemas.openxmlformats.org/officeDocument/2006/customXml" ds:itemID="{9BD8A903-846C-471C-97C9-A5938A32F916}">
  <ds:schemaRefs>
    <ds:schemaRef ds:uri="http://schemas.microsoft.com/office/2006/documentManagement/types"/>
    <ds:schemaRef ds:uri="http://www.w3.org/XML/1998/namespace"/>
    <ds:schemaRef ds:uri="http://purl.org/dc/dcmitype/"/>
    <ds:schemaRef ds:uri="5df5e3fb-daf0-492c-81ff-ad10a57b5954"/>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Pažyma biudžetinėms  </vt:lpstr>
      <vt:lpstr>Pazyma kitos (nebiudžetinės) </vt:lpstr>
      <vt:lpstr>Atostogų išmokų FN</vt:lpstr>
      <vt:lpstr>Papild.poilsio d. išmokų FN </vt:lpstr>
      <vt:lpstr>'Pažyma biudžetinėms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11. PAŽYMA FN-05-01- FN-05-07</dc:title>
  <dc:subject/>
  <dc:creator>Ekspertė Renata Padalevičiūtė</dc:creator>
  <cp:keywords/>
  <dc:description/>
  <cp:lastModifiedBy>Inga Petrauskienė</cp:lastModifiedBy>
  <cp:revision/>
  <dcterms:created xsi:type="dcterms:W3CDTF">2015-11-13T09:00:58Z</dcterms:created>
  <dcterms:modified xsi:type="dcterms:W3CDTF">2024-06-19T12:25:34Z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0x0101009696BAEB058E1A468DB14B104B5FB90C</vt:lpwstr>
  </property>
  <property fmtid="{D5CDD505-2E9C-101B-9397-08002B2CF9AE}" pid="3" name="DmsPermissionsFlags">
    <vt:lpwstr>,SECTRUE,</vt:lpwstr>
  </property>
  <property fmtid="{D5CDD505-2E9C-101B-9397-08002B2CF9AE}" pid="4" name="DmsPermissionsUsers">
    <vt:lpwstr>1073741823;#Sistemos abonementas;#754;#Zita Markevičienė;#1227;#Sonata Macijauskienė;#163;#Gytė Čeplinskaitė;#67;#Agnė Sakevičiūtė;#788;#Erika Patupytė;#1155;#Donatas Valiukas;#650;#Eleonora Balsevič;#233;#Jūratė Lepardinienė;#232;#Lidija Kašubienė;#874;#</vt:lpwstr>
  </property>
  <property fmtid="{D5CDD505-2E9C-101B-9397-08002B2CF9AE}" pid="5" name="DmsPermissionsConfid">
    <vt:bool>false</vt:bool>
  </property>
  <property fmtid="{D5CDD505-2E9C-101B-9397-08002B2CF9AE}" pid="6" name="DmsPermissionsDivisions">
    <vt:lpwstr>3308;#Procesų valdymo skyrius|1d2453fc-c175-46b4-b9fe-6151c1a059d8;#62;#Finansų skyrius|7d9d544b-d496-4126-a894-fd0e68da2d8e;#48;#Kokybės užtikrinimo skyrius|253b4bc5-eb8b-4b91-befb-f97cc65a2670;#49;#Vadovybė|58a5a61f-fccb-4f74-9a6b-098be634181c;#47;#Bend</vt:lpwstr>
  </property>
  <property fmtid="{D5CDD505-2E9C-101B-9397-08002B2CF9AE}" pid="7" name="DmsDocPrepDocSendRegReal">
    <vt:bool>false</vt:bool>
  </property>
  <property fmtid="{D5CDD505-2E9C-101B-9397-08002B2CF9AE}" pid="8" name="TaxCatchAll">
    <vt:lpwstr>62;#Finansų skyrius|7d9d544b-d496-4126-a894-fd0e68da2d8e;#49;#Vadovybė|58a5a61f-fccb-4f74-9a6b-098be634181c;#3308;#Procesų valdymo skyrius|1d2453fc-c175-46b4-b9fe-6151c1a059d8;#48;#Kokybės užtikrinimo skyrius|253b4bc5-eb8b-4b91-befb-f97cc65a2670</vt:lpwstr>
  </property>
  <property fmtid="{D5CDD505-2E9C-101B-9397-08002B2CF9AE}" pid="9" name="DmsWaitingForSign">
    <vt:bool>false</vt:bool>
  </property>
  <property fmtid="{D5CDD505-2E9C-101B-9397-08002B2CF9AE}" pid="10" name="DmsCPVARelatedDivisions">
    <vt:lpwstr/>
  </property>
  <property fmtid="{D5CDD505-2E9C-101B-9397-08002B2CF9AE}" pid="11" name="DmsCPVADocSubtype">
    <vt:lpwstr/>
  </property>
  <property fmtid="{D5CDD505-2E9C-101B-9397-08002B2CF9AE}" pid="12" name="DmsInternalActType">
    <vt:lpwstr/>
  </property>
  <property fmtid="{D5CDD505-2E9C-101B-9397-08002B2CF9AE}" pid="13" name="DmsCPVADocProgram">
    <vt:lpwstr/>
  </property>
  <property fmtid="{D5CDD505-2E9C-101B-9397-08002B2CF9AE}" pid="14" name="DmsVisers">
    <vt:lpwstr/>
  </property>
  <property fmtid="{D5CDD505-2E9C-101B-9397-08002B2CF9AE}" pid="15" name="DmsOrganizer">
    <vt:lpwstr/>
  </property>
  <property fmtid="{D5CDD505-2E9C-101B-9397-08002B2CF9AE}" pid="16" name="DmsCPVARelatedPersons">
    <vt:lpwstr/>
  </property>
  <property fmtid="{D5CDD505-2E9C-101B-9397-08002B2CF9AE}" pid="17" name="DmsCPVAOtherResponsiblePersons">
    <vt:lpwstr/>
  </property>
  <property fmtid="{D5CDD505-2E9C-101B-9397-08002B2CF9AE}" pid="18" name="DmsRegState">
    <vt:lpwstr>Naujas</vt:lpwstr>
  </property>
  <property fmtid="{D5CDD505-2E9C-101B-9397-08002B2CF9AE}" pid="19" name="DmsApprovers">
    <vt:lpwstr/>
  </property>
  <property fmtid="{D5CDD505-2E9C-101B-9397-08002B2CF9AE}" pid="20" name="DmsResponsiblePerson">
    <vt:lpwstr/>
  </property>
  <property fmtid="{D5CDD505-2E9C-101B-9397-08002B2CF9AE}" pid="21" name="DmsDocPrepAdocType">
    <vt:lpwstr>-</vt:lpwstr>
  </property>
  <property fmtid="{D5CDD505-2E9C-101B-9397-08002B2CF9AE}" pid="22" name="DmsSigners">
    <vt:lpwstr/>
  </property>
  <property fmtid="{D5CDD505-2E9C-101B-9397-08002B2CF9AE}" pid="23" name="DmsRegPerson">
    <vt:lpwstr/>
  </property>
  <property fmtid="{D5CDD505-2E9C-101B-9397-08002B2CF9AE}" pid="24" name="DmsCoordinators">
    <vt:lpwstr/>
  </property>
  <property fmtid="{D5CDD505-2E9C-101B-9397-08002B2CF9AE}" pid="25" name="OLD_DMSPERMISSIONSCONFID_VALUE">
    <vt:lpwstr>False_</vt:lpwstr>
  </property>
  <property fmtid="{D5CDD505-2E9C-101B-9397-08002B2CF9AE}" pid="26" name="e60ee4271ca74d28a1640aed29de29ee">
    <vt:lpwstr/>
  </property>
  <property fmtid="{D5CDD505-2E9C-101B-9397-08002B2CF9AE}" pid="27" name="f13e22c1b9dc46cf9f47842e2669affe">
    <vt:lpwstr/>
  </property>
  <property fmtid="{D5CDD505-2E9C-101B-9397-08002B2CF9AE}" pid="28" name="bef85333021544dbbbb8b847b70284cc">
    <vt:lpwstr/>
  </property>
  <property fmtid="{D5CDD505-2E9C-101B-9397-08002B2CF9AE}" pid="29" name="DmsCase">
    <vt:lpwstr>97041</vt:lpwstr>
  </property>
  <property fmtid="{D5CDD505-2E9C-101B-9397-08002B2CF9AE}" pid="30" name="o3cb2451d6904553a72e202c291dd6d8">
    <vt:lpwstr/>
  </property>
  <property fmtid="{D5CDD505-2E9C-101B-9397-08002B2CF9AE}" pid="31" name="b1f23dead1274c488d632b6cb8d4aba0">
    <vt:lpwstr/>
  </property>
  <property fmtid="{D5CDD505-2E9C-101B-9397-08002B2CF9AE}" pid="32" name="affec700840c476983ca41dbbdd3d7a4">
    <vt:lpwstr/>
  </property>
  <property fmtid="{D5CDD505-2E9C-101B-9397-08002B2CF9AE}" pid="33" name="DmsRegister">
    <vt:lpwstr>110455</vt:lpwstr>
  </property>
</Properties>
</file>